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02160973\Documents\SpeedKing Website\Website 2027\Member Resources\"/>
    </mc:Choice>
  </mc:AlternateContent>
  <xr:revisionPtr revIDLastSave="0" documentId="8_{DC83A760-8206-45B3-8E5D-6C6D50F4398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tart Here" sheetId="1" r:id="rId1"/>
    <sheet name="Settings" sheetId="2" r:id="rId2"/>
    <sheet name="Meetings" sheetId="3" r:id="rId3"/>
    <sheet name="Bets" sheetId="4" r:id="rId4"/>
    <sheet name="Summary" sheetId="5" r:id="rId5"/>
  </sheets>
  <definedNames>
    <definedName name="MeetingCodes">Meetings!$A$6:$A$93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2" i="5" l="1"/>
  <c r="C11" i="5"/>
  <c r="C5" i="5"/>
  <c r="I93" i="3"/>
  <c r="H93" i="3"/>
  <c r="G93" i="3"/>
  <c r="I92" i="3"/>
  <c r="J92" i="3" s="1"/>
  <c r="H92" i="3"/>
  <c r="G92" i="3"/>
  <c r="I91" i="3"/>
  <c r="H91" i="3"/>
  <c r="G91" i="3"/>
  <c r="I90" i="3"/>
  <c r="H90" i="3"/>
  <c r="G90" i="3"/>
  <c r="I89" i="3"/>
  <c r="H89" i="3"/>
  <c r="G89" i="3"/>
  <c r="I88" i="3"/>
  <c r="H88" i="3"/>
  <c r="G88" i="3"/>
  <c r="I87" i="3"/>
  <c r="H87" i="3"/>
  <c r="G87" i="3"/>
  <c r="I86" i="3"/>
  <c r="J86" i="3" s="1"/>
  <c r="H86" i="3"/>
  <c r="G86" i="3"/>
  <c r="I85" i="3"/>
  <c r="H85" i="3"/>
  <c r="G85" i="3"/>
  <c r="I84" i="3"/>
  <c r="H84" i="3"/>
  <c r="G84" i="3"/>
  <c r="I83" i="3"/>
  <c r="H83" i="3"/>
  <c r="G83" i="3"/>
  <c r="I82" i="3"/>
  <c r="H82" i="3"/>
  <c r="G82" i="3"/>
  <c r="I81" i="3"/>
  <c r="H81" i="3"/>
  <c r="G81" i="3"/>
  <c r="I80" i="3"/>
  <c r="H80" i="3"/>
  <c r="G80" i="3"/>
  <c r="I79" i="3"/>
  <c r="H79" i="3"/>
  <c r="G79" i="3"/>
  <c r="I78" i="3"/>
  <c r="J78" i="3" s="1"/>
  <c r="H78" i="3"/>
  <c r="G78" i="3"/>
  <c r="I77" i="3"/>
  <c r="H77" i="3"/>
  <c r="J77" i="3" s="1"/>
  <c r="G77" i="3"/>
  <c r="I76" i="3"/>
  <c r="H76" i="3"/>
  <c r="J76" i="3" s="1"/>
  <c r="G76" i="3"/>
  <c r="I75" i="3"/>
  <c r="H75" i="3"/>
  <c r="G75" i="3"/>
  <c r="I74" i="3"/>
  <c r="H74" i="3"/>
  <c r="G74" i="3"/>
  <c r="I73" i="3"/>
  <c r="H73" i="3"/>
  <c r="G73" i="3"/>
  <c r="I72" i="3"/>
  <c r="H72" i="3"/>
  <c r="G72" i="3"/>
  <c r="I71" i="3"/>
  <c r="H71" i="3"/>
  <c r="G71" i="3"/>
  <c r="I70" i="3"/>
  <c r="H70" i="3"/>
  <c r="G70" i="3"/>
  <c r="I69" i="3"/>
  <c r="H69" i="3"/>
  <c r="G69" i="3"/>
  <c r="I68" i="3"/>
  <c r="H68" i="3"/>
  <c r="G68" i="3"/>
  <c r="I67" i="3"/>
  <c r="H67" i="3"/>
  <c r="G67" i="3"/>
  <c r="I66" i="3"/>
  <c r="H66" i="3"/>
  <c r="G66" i="3"/>
  <c r="I65" i="3"/>
  <c r="H65" i="3"/>
  <c r="G65" i="3"/>
  <c r="I64" i="3"/>
  <c r="H64" i="3"/>
  <c r="G64" i="3"/>
  <c r="I63" i="3"/>
  <c r="H63" i="3"/>
  <c r="G63" i="3"/>
  <c r="I62" i="3"/>
  <c r="H62" i="3"/>
  <c r="G62" i="3"/>
  <c r="I61" i="3"/>
  <c r="H61" i="3"/>
  <c r="G61" i="3"/>
  <c r="I60" i="3"/>
  <c r="H60" i="3"/>
  <c r="G60" i="3"/>
  <c r="I59" i="3"/>
  <c r="H59" i="3"/>
  <c r="G59" i="3"/>
  <c r="I58" i="3"/>
  <c r="H58" i="3"/>
  <c r="G58" i="3"/>
  <c r="I57" i="3"/>
  <c r="H57" i="3"/>
  <c r="G57" i="3"/>
  <c r="I56" i="3"/>
  <c r="H56" i="3"/>
  <c r="G56" i="3"/>
  <c r="I55" i="3"/>
  <c r="H55" i="3"/>
  <c r="J55" i="3" s="1"/>
  <c r="G55" i="3"/>
  <c r="I54" i="3"/>
  <c r="J54" i="3" s="1"/>
  <c r="H54" i="3"/>
  <c r="G54" i="3"/>
  <c r="I53" i="3"/>
  <c r="H53" i="3"/>
  <c r="G53" i="3"/>
  <c r="I52" i="3"/>
  <c r="H52" i="3"/>
  <c r="G52" i="3"/>
  <c r="I51" i="3"/>
  <c r="H51" i="3"/>
  <c r="G51" i="3"/>
  <c r="I50" i="3"/>
  <c r="H50" i="3"/>
  <c r="G50" i="3"/>
  <c r="I49" i="3"/>
  <c r="H49" i="3"/>
  <c r="G49" i="3"/>
  <c r="I48" i="3"/>
  <c r="H48" i="3"/>
  <c r="G48" i="3"/>
  <c r="I47" i="3"/>
  <c r="H47" i="3"/>
  <c r="G47" i="3"/>
  <c r="I46" i="3"/>
  <c r="H46" i="3"/>
  <c r="G46" i="3"/>
  <c r="I45" i="3"/>
  <c r="H45" i="3"/>
  <c r="G45" i="3"/>
  <c r="I44" i="3"/>
  <c r="H44" i="3"/>
  <c r="G44" i="3"/>
  <c r="I43" i="3"/>
  <c r="H43" i="3"/>
  <c r="G43" i="3"/>
  <c r="I42" i="3"/>
  <c r="H42" i="3"/>
  <c r="G42" i="3"/>
  <c r="I41" i="3"/>
  <c r="H41" i="3"/>
  <c r="G41" i="3"/>
  <c r="I40" i="3"/>
  <c r="H40" i="3"/>
  <c r="G40" i="3"/>
  <c r="I39" i="3"/>
  <c r="H39" i="3"/>
  <c r="J39" i="3" s="1"/>
  <c r="G39" i="3"/>
  <c r="I38" i="3"/>
  <c r="J38" i="3" s="1"/>
  <c r="H38" i="3"/>
  <c r="G38" i="3"/>
  <c r="I37" i="3"/>
  <c r="H37" i="3"/>
  <c r="G37" i="3"/>
  <c r="I36" i="3"/>
  <c r="H36" i="3"/>
  <c r="G36" i="3"/>
  <c r="I35" i="3"/>
  <c r="H35" i="3"/>
  <c r="G35" i="3"/>
  <c r="I34" i="3"/>
  <c r="H34" i="3"/>
  <c r="G34" i="3"/>
  <c r="I33" i="3"/>
  <c r="H33" i="3"/>
  <c r="G33" i="3"/>
  <c r="I32" i="3"/>
  <c r="H32" i="3"/>
  <c r="G32" i="3"/>
  <c r="I31" i="3"/>
  <c r="H31" i="3"/>
  <c r="J31" i="3" s="1"/>
  <c r="G31" i="3"/>
  <c r="I30" i="3"/>
  <c r="J30" i="3" s="1"/>
  <c r="H30" i="3"/>
  <c r="G30" i="3"/>
  <c r="I29" i="3"/>
  <c r="H29" i="3"/>
  <c r="G29" i="3"/>
  <c r="I28" i="3"/>
  <c r="J28" i="3" s="1"/>
  <c r="H28" i="3"/>
  <c r="G28" i="3"/>
  <c r="I27" i="3"/>
  <c r="H27" i="3"/>
  <c r="G27" i="3"/>
  <c r="I26" i="3"/>
  <c r="H26" i="3"/>
  <c r="G26" i="3"/>
  <c r="I25" i="3"/>
  <c r="H25" i="3"/>
  <c r="G25" i="3"/>
  <c r="I24" i="3"/>
  <c r="H24" i="3"/>
  <c r="G24" i="3"/>
  <c r="I23" i="3"/>
  <c r="H23" i="3"/>
  <c r="G23" i="3"/>
  <c r="I22" i="3"/>
  <c r="H22" i="3"/>
  <c r="G22" i="3"/>
  <c r="I21" i="3"/>
  <c r="H21" i="3"/>
  <c r="G21" i="3"/>
  <c r="I20" i="3"/>
  <c r="J20" i="3" s="1"/>
  <c r="H20" i="3"/>
  <c r="G20" i="3"/>
  <c r="I19" i="3"/>
  <c r="H19" i="3"/>
  <c r="G19" i="3"/>
  <c r="I18" i="3"/>
  <c r="H18" i="3"/>
  <c r="G18" i="3"/>
  <c r="I17" i="3"/>
  <c r="H17" i="3"/>
  <c r="G17" i="3"/>
  <c r="I16" i="3"/>
  <c r="H16" i="3"/>
  <c r="G16" i="3"/>
  <c r="I15" i="3"/>
  <c r="H15" i="3"/>
  <c r="G15" i="3"/>
  <c r="I14" i="3"/>
  <c r="H14" i="3"/>
  <c r="G14" i="3"/>
  <c r="I13" i="3"/>
  <c r="H13" i="3"/>
  <c r="G13" i="3"/>
  <c r="I12" i="3"/>
  <c r="J12" i="3" s="1"/>
  <c r="H12" i="3"/>
  <c r="G12" i="3"/>
  <c r="I11" i="3"/>
  <c r="H11" i="3"/>
  <c r="G11" i="3"/>
  <c r="I10" i="3"/>
  <c r="H10" i="3"/>
  <c r="G10" i="3"/>
  <c r="I9" i="3"/>
  <c r="H9" i="3"/>
  <c r="G9" i="3"/>
  <c r="I8" i="3"/>
  <c r="H8" i="3"/>
  <c r="G8" i="3"/>
  <c r="I7" i="3"/>
  <c r="H7" i="3"/>
  <c r="G7" i="3"/>
  <c r="G6" i="3"/>
  <c r="E6" i="3"/>
  <c r="F6" i="3" s="1"/>
  <c r="M505" i="4"/>
  <c r="L505" i="4"/>
  <c r="K505" i="4"/>
  <c r="J505" i="4"/>
  <c r="I505" i="4"/>
  <c r="F505" i="4"/>
  <c r="C505" i="4"/>
  <c r="B505" i="4"/>
  <c r="M504" i="4"/>
  <c r="L504" i="4"/>
  <c r="K504" i="4"/>
  <c r="J504" i="4"/>
  <c r="I504" i="4"/>
  <c r="F504" i="4"/>
  <c r="C504" i="4"/>
  <c r="B504" i="4"/>
  <c r="M503" i="4"/>
  <c r="L503" i="4"/>
  <c r="K503" i="4"/>
  <c r="J503" i="4"/>
  <c r="I503" i="4"/>
  <c r="F503" i="4"/>
  <c r="C503" i="4"/>
  <c r="B503" i="4"/>
  <c r="M502" i="4"/>
  <c r="L502" i="4"/>
  <c r="K502" i="4"/>
  <c r="J502" i="4"/>
  <c r="I502" i="4"/>
  <c r="F502" i="4"/>
  <c r="C502" i="4"/>
  <c r="B502" i="4"/>
  <c r="M501" i="4"/>
  <c r="L501" i="4"/>
  <c r="K501" i="4"/>
  <c r="J501" i="4"/>
  <c r="I501" i="4"/>
  <c r="F501" i="4"/>
  <c r="C501" i="4"/>
  <c r="B501" i="4"/>
  <c r="M500" i="4"/>
  <c r="L500" i="4"/>
  <c r="K500" i="4"/>
  <c r="J500" i="4"/>
  <c r="I500" i="4"/>
  <c r="F500" i="4"/>
  <c r="C500" i="4"/>
  <c r="B500" i="4"/>
  <c r="M499" i="4"/>
  <c r="L499" i="4"/>
  <c r="K499" i="4"/>
  <c r="J499" i="4"/>
  <c r="I499" i="4"/>
  <c r="F499" i="4"/>
  <c r="C499" i="4"/>
  <c r="B499" i="4"/>
  <c r="M498" i="4"/>
  <c r="L498" i="4"/>
  <c r="K498" i="4"/>
  <c r="J498" i="4"/>
  <c r="I498" i="4"/>
  <c r="F498" i="4"/>
  <c r="C498" i="4"/>
  <c r="B498" i="4"/>
  <c r="M497" i="4"/>
  <c r="L497" i="4"/>
  <c r="K497" i="4"/>
  <c r="J497" i="4"/>
  <c r="I497" i="4"/>
  <c r="F497" i="4"/>
  <c r="C497" i="4"/>
  <c r="B497" i="4"/>
  <c r="M496" i="4"/>
  <c r="L496" i="4"/>
  <c r="K496" i="4"/>
  <c r="J496" i="4"/>
  <c r="I496" i="4"/>
  <c r="F496" i="4"/>
  <c r="C496" i="4"/>
  <c r="B496" i="4"/>
  <c r="M495" i="4"/>
  <c r="L495" i="4"/>
  <c r="K495" i="4"/>
  <c r="J495" i="4"/>
  <c r="I495" i="4"/>
  <c r="F495" i="4"/>
  <c r="C495" i="4"/>
  <c r="B495" i="4"/>
  <c r="M494" i="4"/>
  <c r="L494" i="4"/>
  <c r="K494" i="4"/>
  <c r="J494" i="4"/>
  <c r="I494" i="4"/>
  <c r="F494" i="4"/>
  <c r="C494" i="4"/>
  <c r="B494" i="4"/>
  <c r="M493" i="4"/>
  <c r="L493" i="4"/>
  <c r="K493" i="4"/>
  <c r="J493" i="4"/>
  <c r="I493" i="4"/>
  <c r="F493" i="4"/>
  <c r="C493" i="4"/>
  <c r="B493" i="4"/>
  <c r="M492" i="4"/>
  <c r="L492" i="4"/>
  <c r="K492" i="4"/>
  <c r="J492" i="4"/>
  <c r="I492" i="4"/>
  <c r="F492" i="4"/>
  <c r="C492" i="4"/>
  <c r="B492" i="4"/>
  <c r="M491" i="4"/>
  <c r="L491" i="4"/>
  <c r="K491" i="4"/>
  <c r="J491" i="4"/>
  <c r="I491" i="4"/>
  <c r="F491" i="4"/>
  <c r="C491" i="4"/>
  <c r="B491" i="4"/>
  <c r="M490" i="4"/>
  <c r="L490" i="4"/>
  <c r="K490" i="4"/>
  <c r="J490" i="4"/>
  <c r="I490" i="4"/>
  <c r="F490" i="4"/>
  <c r="C490" i="4"/>
  <c r="B490" i="4"/>
  <c r="M489" i="4"/>
  <c r="L489" i="4"/>
  <c r="K489" i="4"/>
  <c r="J489" i="4"/>
  <c r="I489" i="4"/>
  <c r="F489" i="4"/>
  <c r="C489" i="4"/>
  <c r="B489" i="4"/>
  <c r="M488" i="4"/>
  <c r="L488" i="4"/>
  <c r="K488" i="4"/>
  <c r="J488" i="4"/>
  <c r="I488" i="4"/>
  <c r="F488" i="4"/>
  <c r="C488" i="4"/>
  <c r="B488" i="4"/>
  <c r="M487" i="4"/>
  <c r="L487" i="4"/>
  <c r="K487" i="4"/>
  <c r="J487" i="4"/>
  <c r="I487" i="4"/>
  <c r="F487" i="4"/>
  <c r="C487" i="4"/>
  <c r="B487" i="4"/>
  <c r="M486" i="4"/>
  <c r="L486" i="4"/>
  <c r="K486" i="4"/>
  <c r="J486" i="4"/>
  <c r="I486" i="4"/>
  <c r="F486" i="4"/>
  <c r="C486" i="4"/>
  <c r="B486" i="4"/>
  <c r="M485" i="4"/>
  <c r="L485" i="4"/>
  <c r="K485" i="4"/>
  <c r="J485" i="4"/>
  <c r="I485" i="4"/>
  <c r="F485" i="4"/>
  <c r="C485" i="4"/>
  <c r="B485" i="4"/>
  <c r="M484" i="4"/>
  <c r="L484" i="4"/>
  <c r="K484" i="4"/>
  <c r="J484" i="4"/>
  <c r="I484" i="4"/>
  <c r="F484" i="4"/>
  <c r="C484" i="4"/>
  <c r="B484" i="4"/>
  <c r="M483" i="4"/>
  <c r="L483" i="4"/>
  <c r="K483" i="4"/>
  <c r="J483" i="4"/>
  <c r="I483" i="4"/>
  <c r="F483" i="4"/>
  <c r="C483" i="4"/>
  <c r="B483" i="4"/>
  <c r="M482" i="4"/>
  <c r="L482" i="4"/>
  <c r="K482" i="4"/>
  <c r="J482" i="4"/>
  <c r="I482" i="4"/>
  <c r="F482" i="4"/>
  <c r="C482" i="4"/>
  <c r="B482" i="4"/>
  <c r="M481" i="4"/>
  <c r="L481" i="4"/>
  <c r="K481" i="4"/>
  <c r="J481" i="4"/>
  <c r="I481" i="4"/>
  <c r="F481" i="4"/>
  <c r="C481" i="4"/>
  <c r="B481" i="4"/>
  <c r="M480" i="4"/>
  <c r="L480" i="4"/>
  <c r="K480" i="4"/>
  <c r="J480" i="4"/>
  <c r="I480" i="4"/>
  <c r="F480" i="4"/>
  <c r="C480" i="4"/>
  <c r="B480" i="4"/>
  <c r="M479" i="4"/>
  <c r="L479" i="4"/>
  <c r="K479" i="4"/>
  <c r="J479" i="4"/>
  <c r="I479" i="4"/>
  <c r="F479" i="4"/>
  <c r="C479" i="4"/>
  <c r="B479" i="4"/>
  <c r="M478" i="4"/>
  <c r="L478" i="4"/>
  <c r="K478" i="4"/>
  <c r="J478" i="4"/>
  <c r="I478" i="4"/>
  <c r="F478" i="4"/>
  <c r="C478" i="4"/>
  <c r="B478" i="4"/>
  <c r="M477" i="4"/>
  <c r="L477" i="4"/>
  <c r="K477" i="4"/>
  <c r="J477" i="4"/>
  <c r="I477" i="4"/>
  <c r="F477" i="4"/>
  <c r="C477" i="4"/>
  <c r="B477" i="4"/>
  <c r="M476" i="4"/>
  <c r="L476" i="4"/>
  <c r="K476" i="4"/>
  <c r="J476" i="4"/>
  <c r="I476" i="4"/>
  <c r="F476" i="4"/>
  <c r="C476" i="4"/>
  <c r="B476" i="4"/>
  <c r="M475" i="4"/>
  <c r="L475" i="4"/>
  <c r="K475" i="4"/>
  <c r="J475" i="4"/>
  <c r="I475" i="4"/>
  <c r="F475" i="4"/>
  <c r="C475" i="4"/>
  <c r="B475" i="4"/>
  <c r="M474" i="4"/>
  <c r="L474" i="4"/>
  <c r="K474" i="4"/>
  <c r="J474" i="4"/>
  <c r="I474" i="4"/>
  <c r="F474" i="4"/>
  <c r="C474" i="4"/>
  <c r="B474" i="4"/>
  <c r="M473" i="4"/>
  <c r="L473" i="4"/>
  <c r="K473" i="4"/>
  <c r="J473" i="4"/>
  <c r="I473" i="4"/>
  <c r="F473" i="4"/>
  <c r="C473" i="4"/>
  <c r="B473" i="4"/>
  <c r="M472" i="4"/>
  <c r="L472" i="4"/>
  <c r="K472" i="4"/>
  <c r="J472" i="4"/>
  <c r="I472" i="4"/>
  <c r="F472" i="4"/>
  <c r="C472" i="4"/>
  <c r="B472" i="4"/>
  <c r="M471" i="4"/>
  <c r="L471" i="4"/>
  <c r="K471" i="4"/>
  <c r="J471" i="4"/>
  <c r="I471" i="4"/>
  <c r="F471" i="4"/>
  <c r="C471" i="4"/>
  <c r="B471" i="4"/>
  <c r="M470" i="4"/>
  <c r="L470" i="4"/>
  <c r="K470" i="4"/>
  <c r="J470" i="4"/>
  <c r="I470" i="4"/>
  <c r="F470" i="4"/>
  <c r="C470" i="4"/>
  <c r="B470" i="4"/>
  <c r="M469" i="4"/>
  <c r="L469" i="4"/>
  <c r="K469" i="4"/>
  <c r="J469" i="4"/>
  <c r="I469" i="4"/>
  <c r="F469" i="4"/>
  <c r="C469" i="4"/>
  <c r="B469" i="4"/>
  <c r="M468" i="4"/>
  <c r="L468" i="4"/>
  <c r="K468" i="4"/>
  <c r="J468" i="4"/>
  <c r="I468" i="4"/>
  <c r="F468" i="4"/>
  <c r="C468" i="4"/>
  <c r="B468" i="4"/>
  <c r="M467" i="4"/>
  <c r="L467" i="4"/>
  <c r="K467" i="4"/>
  <c r="J467" i="4"/>
  <c r="I467" i="4"/>
  <c r="F467" i="4"/>
  <c r="C467" i="4"/>
  <c r="B467" i="4"/>
  <c r="M466" i="4"/>
  <c r="L466" i="4"/>
  <c r="K466" i="4"/>
  <c r="J466" i="4"/>
  <c r="I466" i="4"/>
  <c r="F466" i="4"/>
  <c r="C466" i="4"/>
  <c r="B466" i="4"/>
  <c r="M465" i="4"/>
  <c r="L465" i="4"/>
  <c r="K465" i="4"/>
  <c r="J465" i="4"/>
  <c r="I465" i="4"/>
  <c r="F465" i="4"/>
  <c r="C465" i="4"/>
  <c r="B465" i="4"/>
  <c r="M464" i="4"/>
  <c r="L464" i="4"/>
  <c r="K464" i="4"/>
  <c r="J464" i="4"/>
  <c r="I464" i="4"/>
  <c r="F464" i="4"/>
  <c r="C464" i="4"/>
  <c r="B464" i="4"/>
  <c r="M463" i="4"/>
  <c r="L463" i="4"/>
  <c r="K463" i="4"/>
  <c r="J463" i="4"/>
  <c r="I463" i="4"/>
  <c r="F463" i="4"/>
  <c r="C463" i="4"/>
  <c r="B463" i="4"/>
  <c r="M462" i="4"/>
  <c r="L462" i="4"/>
  <c r="K462" i="4"/>
  <c r="J462" i="4"/>
  <c r="I462" i="4"/>
  <c r="F462" i="4"/>
  <c r="C462" i="4"/>
  <c r="B462" i="4"/>
  <c r="M461" i="4"/>
  <c r="L461" i="4"/>
  <c r="K461" i="4"/>
  <c r="J461" i="4"/>
  <c r="I461" i="4"/>
  <c r="F461" i="4"/>
  <c r="C461" i="4"/>
  <c r="B461" i="4"/>
  <c r="M460" i="4"/>
  <c r="L460" i="4"/>
  <c r="K460" i="4"/>
  <c r="J460" i="4"/>
  <c r="I460" i="4"/>
  <c r="F460" i="4"/>
  <c r="C460" i="4"/>
  <c r="B460" i="4"/>
  <c r="M459" i="4"/>
  <c r="L459" i="4"/>
  <c r="K459" i="4"/>
  <c r="J459" i="4"/>
  <c r="I459" i="4"/>
  <c r="F459" i="4"/>
  <c r="C459" i="4"/>
  <c r="B459" i="4"/>
  <c r="M458" i="4"/>
  <c r="L458" i="4"/>
  <c r="K458" i="4"/>
  <c r="J458" i="4"/>
  <c r="I458" i="4"/>
  <c r="F458" i="4"/>
  <c r="C458" i="4"/>
  <c r="B458" i="4"/>
  <c r="M457" i="4"/>
  <c r="L457" i="4"/>
  <c r="K457" i="4"/>
  <c r="J457" i="4"/>
  <c r="I457" i="4"/>
  <c r="F457" i="4"/>
  <c r="C457" i="4"/>
  <c r="B457" i="4"/>
  <c r="M456" i="4"/>
  <c r="L456" i="4"/>
  <c r="K456" i="4"/>
  <c r="J456" i="4"/>
  <c r="I456" i="4"/>
  <c r="F456" i="4"/>
  <c r="C456" i="4"/>
  <c r="B456" i="4"/>
  <c r="M455" i="4"/>
  <c r="L455" i="4"/>
  <c r="K455" i="4"/>
  <c r="J455" i="4"/>
  <c r="I455" i="4"/>
  <c r="F455" i="4"/>
  <c r="C455" i="4"/>
  <c r="B455" i="4"/>
  <c r="M454" i="4"/>
  <c r="L454" i="4"/>
  <c r="K454" i="4"/>
  <c r="J454" i="4"/>
  <c r="I454" i="4"/>
  <c r="F454" i="4"/>
  <c r="C454" i="4"/>
  <c r="B454" i="4"/>
  <c r="M453" i="4"/>
  <c r="L453" i="4"/>
  <c r="K453" i="4"/>
  <c r="J453" i="4"/>
  <c r="I453" i="4"/>
  <c r="F453" i="4"/>
  <c r="C453" i="4"/>
  <c r="B453" i="4"/>
  <c r="M452" i="4"/>
  <c r="L452" i="4"/>
  <c r="K452" i="4"/>
  <c r="J452" i="4"/>
  <c r="I452" i="4"/>
  <c r="F452" i="4"/>
  <c r="C452" i="4"/>
  <c r="B452" i="4"/>
  <c r="M451" i="4"/>
  <c r="L451" i="4"/>
  <c r="K451" i="4"/>
  <c r="J451" i="4"/>
  <c r="I451" i="4"/>
  <c r="F451" i="4"/>
  <c r="C451" i="4"/>
  <c r="B451" i="4"/>
  <c r="M450" i="4"/>
  <c r="L450" i="4"/>
  <c r="K450" i="4"/>
  <c r="J450" i="4"/>
  <c r="I450" i="4"/>
  <c r="F450" i="4"/>
  <c r="C450" i="4"/>
  <c r="B450" i="4"/>
  <c r="M449" i="4"/>
  <c r="L449" i="4"/>
  <c r="K449" i="4"/>
  <c r="J449" i="4"/>
  <c r="I449" i="4"/>
  <c r="F449" i="4"/>
  <c r="C449" i="4"/>
  <c r="B449" i="4"/>
  <c r="M448" i="4"/>
  <c r="L448" i="4"/>
  <c r="K448" i="4"/>
  <c r="J448" i="4"/>
  <c r="I448" i="4"/>
  <c r="F448" i="4"/>
  <c r="C448" i="4"/>
  <c r="B448" i="4"/>
  <c r="M447" i="4"/>
  <c r="L447" i="4"/>
  <c r="K447" i="4"/>
  <c r="J447" i="4"/>
  <c r="I447" i="4"/>
  <c r="F447" i="4"/>
  <c r="C447" i="4"/>
  <c r="B447" i="4"/>
  <c r="M446" i="4"/>
  <c r="L446" i="4"/>
  <c r="K446" i="4"/>
  <c r="J446" i="4"/>
  <c r="I446" i="4"/>
  <c r="F446" i="4"/>
  <c r="C446" i="4"/>
  <c r="B446" i="4"/>
  <c r="M445" i="4"/>
  <c r="L445" i="4"/>
  <c r="K445" i="4"/>
  <c r="J445" i="4"/>
  <c r="I445" i="4"/>
  <c r="F445" i="4"/>
  <c r="C445" i="4"/>
  <c r="B445" i="4"/>
  <c r="M444" i="4"/>
  <c r="L444" i="4"/>
  <c r="K444" i="4"/>
  <c r="J444" i="4"/>
  <c r="I444" i="4"/>
  <c r="F444" i="4"/>
  <c r="C444" i="4"/>
  <c r="B444" i="4"/>
  <c r="M443" i="4"/>
  <c r="L443" i="4"/>
  <c r="K443" i="4"/>
  <c r="J443" i="4"/>
  <c r="I443" i="4"/>
  <c r="F443" i="4"/>
  <c r="C443" i="4"/>
  <c r="B443" i="4"/>
  <c r="M442" i="4"/>
  <c r="L442" i="4"/>
  <c r="K442" i="4"/>
  <c r="J442" i="4"/>
  <c r="I442" i="4"/>
  <c r="F442" i="4"/>
  <c r="C442" i="4"/>
  <c r="B442" i="4"/>
  <c r="M441" i="4"/>
  <c r="L441" i="4"/>
  <c r="K441" i="4"/>
  <c r="J441" i="4"/>
  <c r="I441" i="4"/>
  <c r="F441" i="4"/>
  <c r="C441" i="4"/>
  <c r="B441" i="4"/>
  <c r="M440" i="4"/>
  <c r="L440" i="4"/>
  <c r="K440" i="4"/>
  <c r="J440" i="4"/>
  <c r="I440" i="4"/>
  <c r="F440" i="4"/>
  <c r="C440" i="4"/>
  <c r="B440" i="4"/>
  <c r="M439" i="4"/>
  <c r="L439" i="4"/>
  <c r="K439" i="4"/>
  <c r="J439" i="4"/>
  <c r="I439" i="4"/>
  <c r="F439" i="4"/>
  <c r="C439" i="4"/>
  <c r="B439" i="4"/>
  <c r="M438" i="4"/>
  <c r="L438" i="4"/>
  <c r="K438" i="4"/>
  <c r="J438" i="4"/>
  <c r="I438" i="4"/>
  <c r="F438" i="4"/>
  <c r="C438" i="4"/>
  <c r="B438" i="4"/>
  <c r="M437" i="4"/>
  <c r="L437" i="4"/>
  <c r="K437" i="4"/>
  <c r="J437" i="4"/>
  <c r="I437" i="4"/>
  <c r="F437" i="4"/>
  <c r="C437" i="4"/>
  <c r="B437" i="4"/>
  <c r="M436" i="4"/>
  <c r="L436" i="4"/>
  <c r="K436" i="4"/>
  <c r="J436" i="4"/>
  <c r="I436" i="4"/>
  <c r="F436" i="4"/>
  <c r="C436" i="4"/>
  <c r="B436" i="4"/>
  <c r="M435" i="4"/>
  <c r="L435" i="4"/>
  <c r="K435" i="4"/>
  <c r="J435" i="4"/>
  <c r="I435" i="4"/>
  <c r="F435" i="4"/>
  <c r="C435" i="4"/>
  <c r="B435" i="4"/>
  <c r="M434" i="4"/>
  <c r="L434" i="4"/>
  <c r="K434" i="4"/>
  <c r="J434" i="4"/>
  <c r="I434" i="4"/>
  <c r="F434" i="4"/>
  <c r="C434" i="4"/>
  <c r="B434" i="4"/>
  <c r="M433" i="4"/>
  <c r="L433" i="4"/>
  <c r="K433" i="4"/>
  <c r="J433" i="4"/>
  <c r="I433" i="4"/>
  <c r="F433" i="4"/>
  <c r="C433" i="4"/>
  <c r="B433" i="4"/>
  <c r="M432" i="4"/>
  <c r="L432" i="4"/>
  <c r="K432" i="4"/>
  <c r="J432" i="4"/>
  <c r="I432" i="4"/>
  <c r="F432" i="4"/>
  <c r="C432" i="4"/>
  <c r="B432" i="4"/>
  <c r="M431" i="4"/>
  <c r="L431" i="4"/>
  <c r="K431" i="4"/>
  <c r="J431" i="4"/>
  <c r="I431" i="4"/>
  <c r="F431" i="4"/>
  <c r="C431" i="4"/>
  <c r="B431" i="4"/>
  <c r="M430" i="4"/>
  <c r="L430" i="4"/>
  <c r="K430" i="4"/>
  <c r="J430" i="4"/>
  <c r="I430" i="4"/>
  <c r="F430" i="4"/>
  <c r="C430" i="4"/>
  <c r="B430" i="4"/>
  <c r="M429" i="4"/>
  <c r="L429" i="4"/>
  <c r="K429" i="4"/>
  <c r="J429" i="4"/>
  <c r="I429" i="4"/>
  <c r="F429" i="4"/>
  <c r="C429" i="4"/>
  <c r="B429" i="4"/>
  <c r="M428" i="4"/>
  <c r="L428" i="4"/>
  <c r="K428" i="4"/>
  <c r="J428" i="4"/>
  <c r="I428" i="4"/>
  <c r="F428" i="4"/>
  <c r="C428" i="4"/>
  <c r="B428" i="4"/>
  <c r="M427" i="4"/>
  <c r="L427" i="4"/>
  <c r="K427" i="4"/>
  <c r="J427" i="4"/>
  <c r="I427" i="4"/>
  <c r="F427" i="4"/>
  <c r="C427" i="4"/>
  <c r="B427" i="4"/>
  <c r="M426" i="4"/>
  <c r="L426" i="4"/>
  <c r="K426" i="4"/>
  <c r="J426" i="4"/>
  <c r="I426" i="4"/>
  <c r="F426" i="4"/>
  <c r="C426" i="4"/>
  <c r="B426" i="4"/>
  <c r="M425" i="4"/>
  <c r="L425" i="4"/>
  <c r="K425" i="4"/>
  <c r="J425" i="4"/>
  <c r="I425" i="4"/>
  <c r="F425" i="4"/>
  <c r="C425" i="4"/>
  <c r="B425" i="4"/>
  <c r="M424" i="4"/>
  <c r="L424" i="4"/>
  <c r="K424" i="4"/>
  <c r="J424" i="4"/>
  <c r="I424" i="4"/>
  <c r="F424" i="4"/>
  <c r="C424" i="4"/>
  <c r="B424" i="4"/>
  <c r="M423" i="4"/>
  <c r="L423" i="4"/>
  <c r="K423" i="4"/>
  <c r="J423" i="4"/>
  <c r="I423" i="4"/>
  <c r="F423" i="4"/>
  <c r="C423" i="4"/>
  <c r="B423" i="4"/>
  <c r="M422" i="4"/>
  <c r="L422" i="4"/>
  <c r="K422" i="4"/>
  <c r="J422" i="4"/>
  <c r="I422" i="4"/>
  <c r="F422" i="4"/>
  <c r="C422" i="4"/>
  <c r="B422" i="4"/>
  <c r="M421" i="4"/>
  <c r="L421" i="4"/>
  <c r="K421" i="4"/>
  <c r="J421" i="4"/>
  <c r="I421" i="4"/>
  <c r="F421" i="4"/>
  <c r="C421" i="4"/>
  <c r="B421" i="4"/>
  <c r="M420" i="4"/>
  <c r="L420" i="4"/>
  <c r="K420" i="4"/>
  <c r="J420" i="4"/>
  <c r="I420" i="4"/>
  <c r="F420" i="4"/>
  <c r="C420" i="4"/>
  <c r="B420" i="4"/>
  <c r="M419" i="4"/>
  <c r="L419" i="4"/>
  <c r="K419" i="4"/>
  <c r="J419" i="4"/>
  <c r="I419" i="4"/>
  <c r="F419" i="4"/>
  <c r="C419" i="4"/>
  <c r="B419" i="4"/>
  <c r="M418" i="4"/>
  <c r="L418" i="4"/>
  <c r="K418" i="4"/>
  <c r="J418" i="4"/>
  <c r="I418" i="4"/>
  <c r="F418" i="4"/>
  <c r="C418" i="4"/>
  <c r="B418" i="4"/>
  <c r="M417" i="4"/>
  <c r="L417" i="4"/>
  <c r="K417" i="4"/>
  <c r="J417" i="4"/>
  <c r="I417" i="4"/>
  <c r="F417" i="4"/>
  <c r="C417" i="4"/>
  <c r="B417" i="4"/>
  <c r="M416" i="4"/>
  <c r="L416" i="4"/>
  <c r="K416" i="4"/>
  <c r="J416" i="4"/>
  <c r="I416" i="4"/>
  <c r="F416" i="4"/>
  <c r="C416" i="4"/>
  <c r="B416" i="4"/>
  <c r="M415" i="4"/>
  <c r="L415" i="4"/>
  <c r="K415" i="4"/>
  <c r="J415" i="4"/>
  <c r="I415" i="4"/>
  <c r="F415" i="4"/>
  <c r="C415" i="4"/>
  <c r="B415" i="4"/>
  <c r="M414" i="4"/>
  <c r="L414" i="4"/>
  <c r="K414" i="4"/>
  <c r="J414" i="4"/>
  <c r="I414" i="4"/>
  <c r="F414" i="4"/>
  <c r="C414" i="4"/>
  <c r="B414" i="4"/>
  <c r="M413" i="4"/>
  <c r="L413" i="4"/>
  <c r="K413" i="4"/>
  <c r="J413" i="4"/>
  <c r="I413" i="4"/>
  <c r="F413" i="4"/>
  <c r="C413" i="4"/>
  <c r="B413" i="4"/>
  <c r="M412" i="4"/>
  <c r="L412" i="4"/>
  <c r="K412" i="4"/>
  <c r="J412" i="4"/>
  <c r="I412" i="4"/>
  <c r="F412" i="4"/>
  <c r="C412" i="4"/>
  <c r="B412" i="4"/>
  <c r="M411" i="4"/>
  <c r="L411" i="4"/>
  <c r="K411" i="4"/>
  <c r="J411" i="4"/>
  <c r="I411" i="4"/>
  <c r="F411" i="4"/>
  <c r="C411" i="4"/>
  <c r="B411" i="4"/>
  <c r="M410" i="4"/>
  <c r="L410" i="4"/>
  <c r="K410" i="4"/>
  <c r="J410" i="4"/>
  <c r="I410" i="4"/>
  <c r="F410" i="4"/>
  <c r="C410" i="4"/>
  <c r="B410" i="4"/>
  <c r="M409" i="4"/>
  <c r="L409" i="4"/>
  <c r="K409" i="4"/>
  <c r="J409" i="4"/>
  <c r="I409" i="4"/>
  <c r="F409" i="4"/>
  <c r="C409" i="4"/>
  <c r="B409" i="4"/>
  <c r="M408" i="4"/>
  <c r="L408" i="4"/>
  <c r="K408" i="4"/>
  <c r="J408" i="4"/>
  <c r="I408" i="4"/>
  <c r="F408" i="4"/>
  <c r="C408" i="4"/>
  <c r="B408" i="4"/>
  <c r="M407" i="4"/>
  <c r="L407" i="4"/>
  <c r="K407" i="4"/>
  <c r="J407" i="4"/>
  <c r="I407" i="4"/>
  <c r="F407" i="4"/>
  <c r="C407" i="4"/>
  <c r="B407" i="4"/>
  <c r="M406" i="4"/>
  <c r="L406" i="4"/>
  <c r="K406" i="4"/>
  <c r="J406" i="4"/>
  <c r="I406" i="4"/>
  <c r="F406" i="4"/>
  <c r="C406" i="4"/>
  <c r="B406" i="4"/>
  <c r="M405" i="4"/>
  <c r="L405" i="4"/>
  <c r="K405" i="4"/>
  <c r="J405" i="4"/>
  <c r="I405" i="4"/>
  <c r="F405" i="4"/>
  <c r="C405" i="4"/>
  <c r="B405" i="4"/>
  <c r="M404" i="4"/>
  <c r="L404" i="4"/>
  <c r="K404" i="4"/>
  <c r="J404" i="4"/>
  <c r="I404" i="4"/>
  <c r="F404" i="4"/>
  <c r="C404" i="4"/>
  <c r="B404" i="4"/>
  <c r="M403" i="4"/>
  <c r="L403" i="4"/>
  <c r="K403" i="4"/>
  <c r="J403" i="4"/>
  <c r="I403" i="4"/>
  <c r="F403" i="4"/>
  <c r="C403" i="4"/>
  <c r="B403" i="4"/>
  <c r="M402" i="4"/>
  <c r="L402" i="4"/>
  <c r="K402" i="4"/>
  <c r="J402" i="4"/>
  <c r="I402" i="4"/>
  <c r="F402" i="4"/>
  <c r="C402" i="4"/>
  <c r="B402" i="4"/>
  <c r="M401" i="4"/>
  <c r="L401" i="4"/>
  <c r="K401" i="4"/>
  <c r="J401" i="4"/>
  <c r="I401" i="4"/>
  <c r="F401" i="4"/>
  <c r="C401" i="4"/>
  <c r="B401" i="4"/>
  <c r="M400" i="4"/>
  <c r="L400" i="4"/>
  <c r="K400" i="4"/>
  <c r="J400" i="4"/>
  <c r="I400" i="4"/>
  <c r="F400" i="4"/>
  <c r="C400" i="4"/>
  <c r="B400" i="4"/>
  <c r="M399" i="4"/>
  <c r="L399" i="4"/>
  <c r="K399" i="4"/>
  <c r="J399" i="4"/>
  <c r="I399" i="4"/>
  <c r="F399" i="4"/>
  <c r="C399" i="4"/>
  <c r="B399" i="4"/>
  <c r="M398" i="4"/>
  <c r="L398" i="4"/>
  <c r="K398" i="4"/>
  <c r="J398" i="4"/>
  <c r="I398" i="4"/>
  <c r="F398" i="4"/>
  <c r="C398" i="4"/>
  <c r="B398" i="4"/>
  <c r="M397" i="4"/>
  <c r="L397" i="4"/>
  <c r="K397" i="4"/>
  <c r="J397" i="4"/>
  <c r="I397" i="4"/>
  <c r="F397" i="4"/>
  <c r="C397" i="4"/>
  <c r="B397" i="4"/>
  <c r="M396" i="4"/>
  <c r="L396" i="4"/>
  <c r="K396" i="4"/>
  <c r="J396" i="4"/>
  <c r="I396" i="4"/>
  <c r="F396" i="4"/>
  <c r="C396" i="4"/>
  <c r="B396" i="4"/>
  <c r="M395" i="4"/>
  <c r="L395" i="4"/>
  <c r="K395" i="4"/>
  <c r="J395" i="4"/>
  <c r="I395" i="4"/>
  <c r="F395" i="4"/>
  <c r="C395" i="4"/>
  <c r="B395" i="4"/>
  <c r="M394" i="4"/>
  <c r="L394" i="4"/>
  <c r="K394" i="4"/>
  <c r="J394" i="4"/>
  <c r="I394" i="4"/>
  <c r="F394" i="4"/>
  <c r="C394" i="4"/>
  <c r="B394" i="4"/>
  <c r="M393" i="4"/>
  <c r="L393" i="4"/>
  <c r="K393" i="4"/>
  <c r="J393" i="4"/>
  <c r="I393" i="4"/>
  <c r="F393" i="4"/>
  <c r="C393" i="4"/>
  <c r="B393" i="4"/>
  <c r="M392" i="4"/>
  <c r="L392" i="4"/>
  <c r="K392" i="4"/>
  <c r="J392" i="4"/>
  <c r="I392" i="4"/>
  <c r="F392" i="4"/>
  <c r="C392" i="4"/>
  <c r="B392" i="4"/>
  <c r="M391" i="4"/>
  <c r="L391" i="4"/>
  <c r="K391" i="4"/>
  <c r="J391" i="4"/>
  <c r="I391" i="4"/>
  <c r="F391" i="4"/>
  <c r="C391" i="4"/>
  <c r="B391" i="4"/>
  <c r="M390" i="4"/>
  <c r="L390" i="4"/>
  <c r="K390" i="4"/>
  <c r="J390" i="4"/>
  <c r="I390" i="4"/>
  <c r="F390" i="4"/>
  <c r="C390" i="4"/>
  <c r="B390" i="4"/>
  <c r="M389" i="4"/>
  <c r="L389" i="4"/>
  <c r="K389" i="4"/>
  <c r="J389" i="4"/>
  <c r="I389" i="4"/>
  <c r="F389" i="4"/>
  <c r="C389" i="4"/>
  <c r="B389" i="4"/>
  <c r="M388" i="4"/>
  <c r="L388" i="4"/>
  <c r="K388" i="4"/>
  <c r="J388" i="4"/>
  <c r="I388" i="4"/>
  <c r="F388" i="4"/>
  <c r="C388" i="4"/>
  <c r="B388" i="4"/>
  <c r="M387" i="4"/>
  <c r="L387" i="4"/>
  <c r="K387" i="4"/>
  <c r="J387" i="4"/>
  <c r="I387" i="4"/>
  <c r="F387" i="4"/>
  <c r="C387" i="4"/>
  <c r="B387" i="4"/>
  <c r="M386" i="4"/>
  <c r="L386" i="4"/>
  <c r="K386" i="4"/>
  <c r="J386" i="4"/>
  <c r="I386" i="4"/>
  <c r="F386" i="4"/>
  <c r="C386" i="4"/>
  <c r="B386" i="4"/>
  <c r="M385" i="4"/>
  <c r="L385" i="4"/>
  <c r="K385" i="4"/>
  <c r="J385" i="4"/>
  <c r="I385" i="4"/>
  <c r="F385" i="4"/>
  <c r="C385" i="4"/>
  <c r="B385" i="4"/>
  <c r="M384" i="4"/>
  <c r="L384" i="4"/>
  <c r="K384" i="4"/>
  <c r="J384" i="4"/>
  <c r="I384" i="4"/>
  <c r="F384" i="4"/>
  <c r="C384" i="4"/>
  <c r="B384" i="4"/>
  <c r="M383" i="4"/>
  <c r="L383" i="4"/>
  <c r="K383" i="4"/>
  <c r="J383" i="4"/>
  <c r="I383" i="4"/>
  <c r="F383" i="4"/>
  <c r="C383" i="4"/>
  <c r="B383" i="4"/>
  <c r="M382" i="4"/>
  <c r="L382" i="4"/>
  <c r="K382" i="4"/>
  <c r="J382" i="4"/>
  <c r="I382" i="4"/>
  <c r="F382" i="4"/>
  <c r="C382" i="4"/>
  <c r="B382" i="4"/>
  <c r="M381" i="4"/>
  <c r="L381" i="4"/>
  <c r="K381" i="4"/>
  <c r="J381" i="4"/>
  <c r="I381" i="4"/>
  <c r="F381" i="4"/>
  <c r="C381" i="4"/>
  <c r="B381" i="4"/>
  <c r="M380" i="4"/>
  <c r="L380" i="4"/>
  <c r="K380" i="4"/>
  <c r="J380" i="4"/>
  <c r="I380" i="4"/>
  <c r="F380" i="4"/>
  <c r="C380" i="4"/>
  <c r="B380" i="4"/>
  <c r="M379" i="4"/>
  <c r="L379" i="4"/>
  <c r="K379" i="4"/>
  <c r="J379" i="4"/>
  <c r="I379" i="4"/>
  <c r="F379" i="4"/>
  <c r="C379" i="4"/>
  <c r="B379" i="4"/>
  <c r="M378" i="4"/>
  <c r="L378" i="4"/>
  <c r="K378" i="4"/>
  <c r="J378" i="4"/>
  <c r="I378" i="4"/>
  <c r="F378" i="4"/>
  <c r="C378" i="4"/>
  <c r="B378" i="4"/>
  <c r="M377" i="4"/>
  <c r="L377" i="4"/>
  <c r="K377" i="4"/>
  <c r="J377" i="4"/>
  <c r="I377" i="4"/>
  <c r="F377" i="4"/>
  <c r="C377" i="4"/>
  <c r="B377" i="4"/>
  <c r="M376" i="4"/>
  <c r="L376" i="4"/>
  <c r="K376" i="4"/>
  <c r="J376" i="4"/>
  <c r="I376" i="4"/>
  <c r="F376" i="4"/>
  <c r="C376" i="4"/>
  <c r="B376" i="4"/>
  <c r="M375" i="4"/>
  <c r="L375" i="4"/>
  <c r="K375" i="4"/>
  <c r="J375" i="4"/>
  <c r="I375" i="4"/>
  <c r="F375" i="4"/>
  <c r="C375" i="4"/>
  <c r="B375" i="4"/>
  <c r="M374" i="4"/>
  <c r="L374" i="4"/>
  <c r="K374" i="4"/>
  <c r="J374" i="4"/>
  <c r="I374" i="4"/>
  <c r="F374" i="4"/>
  <c r="C374" i="4"/>
  <c r="B374" i="4"/>
  <c r="M373" i="4"/>
  <c r="L373" i="4"/>
  <c r="K373" i="4"/>
  <c r="J373" i="4"/>
  <c r="I373" i="4"/>
  <c r="F373" i="4"/>
  <c r="C373" i="4"/>
  <c r="B373" i="4"/>
  <c r="M372" i="4"/>
  <c r="L372" i="4"/>
  <c r="K372" i="4"/>
  <c r="J372" i="4"/>
  <c r="I372" i="4"/>
  <c r="F372" i="4"/>
  <c r="C372" i="4"/>
  <c r="B372" i="4"/>
  <c r="M371" i="4"/>
  <c r="L371" i="4"/>
  <c r="K371" i="4"/>
  <c r="J371" i="4"/>
  <c r="I371" i="4"/>
  <c r="F371" i="4"/>
  <c r="C371" i="4"/>
  <c r="B371" i="4"/>
  <c r="M370" i="4"/>
  <c r="L370" i="4"/>
  <c r="K370" i="4"/>
  <c r="J370" i="4"/>
  <c r="I370" i="4"/>
  <c r="F370" i="4"/>
  <c r="C370" i="4"/>
  <c r="B370" i="4"/>
  <c r="M369" i="4"/>
  <c r="L369" i="4"/>
  <c r="K369" i="4"/>
  <c r="J369" i="4"/>
  <c r="I369" i="4"/>
  <c r="F369" i="4"/>
  <c r="C369" i="4"/>
  <c r="B369" i="4"/>
  <c r="M368" i="4"/>
  <c r="L368" i="4"/>
  <c r="K368" i="4"/>
  <c r="J368" i="4"/>
  <c r="I368" i="4"/>
  <c r="F368" i="4"/>
  <c r="C368" i="4"/>
  <c r="B368" i="4"/>
  <c r="M367" i="4"/>
  <c r="L367" i="4"/>
  <c r="K367" i="4"/>
  <c r="J367" i="4"/>
  <c r="I367" i="4"/>
  <c r="F367" i="4"/>
  <c r="C367" i="4"/>
  <c r="B367" i="4"/>
  <c r="M366" i="4"/>
  <c r="L366" i="4"/>
  <c r="K366" i="4"/>
  <c r="J366" i="4"/>
  <c r="I366" i="4"/>
  <c r="F366" i="4"/>
  <c r="C366" i="4"/>
  <c r="B366" i="4"/>
  <c r="M365" i="4"/>
  <c r="L365" i="4"/>
  <c r="K365" i="4"/>
  <c r="J365" i="4"/>
  <c r="I365" i="4"/>
  <c r="F365" i="4"/>
  <c r="C365" i="4"/>
  <c r="B365" i="4"/>
  <c r="M364" i="4"/>
  <c r="L364" i="4"/>
  <c r="K364" i="4"/>
  <c r="J364" i="4"/>
  <c r="I364" i="4"/>
  <c r="F364" i="4"/>
  <c r="C364" i="4"/>
  <c r="B364" i="4"/>
  <c r="M363" i="4"/>
  <c r="L363" i="4"/>
  <c r="K363" i="4"/>
  <c r="J363" i="4"/>
  <c r="I363" i="4"/>
  <c r="F363" i="4"/>
  <c r="C363" i="4"/>
  <c r="B363" i="4"/>
  <c r="M362" i="4"/>
  <c r="L362" i="4"/>
  <c r="K362" i="4"/>
  <c r="J362" i="4"/>
  <c r="I362" i="4"/>
  <c r="F362" i="4"/>
  <c r="C362" i="4"/>
  <c r="B362" i="4"/>
  <c r="M361" i="4"/>
  <c r="L361" i="4"/>
  <c r="K361" i="4"/>
  <c r="J361" i="4"/>
  <c r="I361" i="4"/>
  <c r="F361" i="4"/>
  <c r="C361" i="4"/>
  <c r="B361" i="4"/>
  <c r="M360" i="4"/>
  <c r="L360" i="4"/>
  <c r="K360" i="4"/>
  <c r="J360" i="4"/>
  <c r="I360" i="4"/>
  <c r="F360" i="4"/>
  <c r="C360" i="4"/>
  <c r="B360" i="4"/>
  <c r="M359" i="4"/>
  <c r="L359" i="4"/>
  <c r="K359" i="4"/>
  <c r="J359" i="4"/>
  <c r="I359" i="4"/>
  <c r="F359" i="4"/>
  <c r="C359" i="4"/>
  <c r="B359" i="4"/>
  <c r="M358" i="4"/>
  <c r="L358" i="4"/>
  <c r="K358" i="4"/>
  <c r="J358" i="4"/>
  <c r="I358" i="4"/>
  <c r="F358" i="4"/>
  <c r="C358" i="4"/>
  <c r="B358" i="4"/>
  <c r="M357" i="4"/>
  <c r="L357" i="4"/>
  <c r="K357" i="4"/>
  <c r="J357" i="4"/>
  <c r="I357" i="4"/>
  <c r="F357" i="4"/>
  <c r="C357" i="4"/>
  <c r="B357" i="4"/>
  <c r="M356" i="4"/>
  <c r="L356" i="4"/>
  <c r="K356" i="4"/>
  <c r="J356" i="4"/>
  <c r="I356" i="4"/>
  <c r="F356" i="4"/>
  <c r="C356" i="4"/>
  <c r="B356" i="4"/>
  <c r="M355" i="4"/>
  <c r="L355" i="4"/>
  <c r="K355" i="4"/>
  <c r="J355" i="4"/>
  <c r="I355" i="4"/>
  <c r="F355" i="4"/>
  <c r="C355" i="4"/>
  <c r="B355" i="4"/>
  <c r="M354" i="4"/>
  <c r="L354" i="4"/>
  <c r="K354" i="4"/>
  <c r="J354" i="4"/>
  <c r="I354" i="4"/>
  <c r="F354" i="4"/>
  <c r="C354" i="4"/>
  <c r="B354" i="4"/>
  <c r="M353" i="4"/>
  <c r="L353" i="4"/>
  <c r="K353" i="4"/>
  <c r="J353" i="4"/>
  <c r="I353" i="4"/>
  <c r="F353" i="4"/>
  <c r="C353" i="4"/>
  <c r="B353" i="4"/>
  <c r="M352" i="4"/>
  <c r="L352" i="4"/>
  <c r="K352" i="4"/>
  <c r="J352" i="4"/>
  <c r="I352" i="4"/>
  <c r="F352" i="4"/>
  <c r="C352" i="4"/>
  <c r="B352" i="4"/>
  <c r="M351" i="4"/>
  <c r="L351" i="4"/>
  <c r="K351" i="4"/>
  <c r="J351" i="4"/>
  <c r="I351" i="4"/>
  <c r="F351" i="4"/>
  <c r="C351" i="4"/>
  <c r="B351" i="4"/>
  <c r="M350" i="4"/>
  <c r="L350" i="4"/>
  <c r="K350" i="4"/>
  <c r="J350" i="4"/>
  <c r="I350" i="4"/>
  <c r="F350" i="4"/>
  <c r="C350" i="4"/>
  <c r="B350" i="4"/>
  <c r="M349" i="4"/>
  <c r="L349" i="4"/>
  <c r="K349" i="4"/>
  <c r="J349" i="4"/>
  <c r="I349" i="4"/>
  <c r="F349" i="4"/>
  <c r="C349" i="4"/>
  <c r="B349" i="4"/>
  <c r="M348" i="4"/>
  <c r="L348" i="4"/>
  <c r="K348" i="4"/>
  <c r="J348" i="4"/>
  <c r="I348" i="4"/>
  <c r="F348" i="4"/>
  <c r="C348" i="4"/>
  <c r="B348" i="4"/>
  <c r="M347" i="4"/>
  <c r="L347" i="4"/>
  <c r="K347" i="4"/>
  <c r="J347" i="4"/>
  <c r="I347" i="4"/>
  <c r="F347" i="4"/>
  <c r="C347" i="4"/>
  <c r="B347" i="4"/>
  <c r="M346" i="4"/>
  <c r="L346" i="4"/>
  <c r="K346" i="4"/>
  <c r="J346" i="4"/>
  <c r="I346" i="4"/>
  <c r="F346" i="4"/>
  <c r="C346" i="4"/>
  <c r="B346" i="4"/>
  <c r="M345" i="4"/>
  <c r="L345" i="4"/>
  <c r="K345" i="4"/>
  <c r="J345" i="4"/>
  <c r="I345" i="4"/>
  <c r="F345" i="4"/>
  <c r="C345" i="4"/>
  <c r="B345" i="4"/>
  <c r="M344" i="4"/>
  <c r="L344" i="4"/>
  <c r="K344" i="4"/>
  <c r="J344" i="4"/>
  <c r="I344" i="4"/>
  <c r="F344" i="4"/>
  <c r="C344" i="4"/>
  <c r="B344" i="4"/>
  <c r="M343" i="4"/>
  <c r="L343" i="4"/>
  <c r="K343" i="4"/>
  <c r="J343" i="4"/>
  <c r="I343" i="4"/>
  <c r="F343" i="4"/>
  <c r="C343" i="4"/>
  <c r="B343" i="4"/>
  <c r="M342" i="4"/>
  <c r="L342" i="4"/>
  <c r="K342" i="4"/>
  <c r="J342" i="4"/>
  <c r="I342" i="4"/>
  <c r="F342" i="4"/>
  <c r="C342" i="4"/>
  <c r="B342" i="4"/>
  <c r="M341" i="4"/>
  <c r="L341" i="4"/>
  <c r="K341" i="4"/>
  <c r="J341" i="4"/>
  <c r="I341" i="4"/>
  <c r="F341" i="4"/>
  <c r="C341" i="4"/>
  <c r="B341" i="4"/>
  <c r="M340" i="4"/>
  <c r="L340" i="4"/>
  <c r="K340" i="4"/>
  <c r="J340" i="4"/>
  <c r="I340" i="4"/>
  <c r="F340" i="4"/>
  <c r="C340" i="4"/>
  <c r="B340" i="4"/>
  <c r="M339" i="4"/>
  <c r="L339" i="4"/>
  <c r="K339" i="4"/>
  <c r="J339" i="4"/>
  <c r="I339" i="4"/>
  <c r="F339" i="4"/>
  <c r="C339" i="4"/>
  <c r="B339" i="4"/>
  <c r="M338" i="4"/>
  <c r="L338" i="4"/>
  <c r="K338" i="4"/>
  <c r="J338" i="4"/>
  <c r="I338" i="4"/>
  <c r="F338" i="4"/>
  <c r="C338" i="4"/>
  <c r="B338" i="4"/>
  <c r="M337" i="4"/>
  <c r="L337" i="4"/>
  <c r="K337" i="4"/>
  <c r="J337" i="4"/>
  <c r="I337" i="4"/>
  <c r="F337" i="4"/>
  <c r="C337" i="4"/>
  <c r="B337" i="4"/>
  <c r="M336" i="4"/>
  <c r="L336" i="4"/>
  <c r="K336" i="4"/>
  <c r="J336" i="4"/>
  <c r="I336" i="4"/>
  <c r="F336" i="4"/>
  <c r="C336" i="4"/>
  <c r="B336" i="4"/>
  <c r="M335" i="4"/>
  <c r="L335" i="4"/>
  <c r="K335" i="4"/>
  <c r="J335" i="4"/>
  <c r="I335" i="4"/>
  <c r="F335" i="4"/>
  <c r="C335" i="4"/>
  <c r="B335" i="4"/>
  <c r="M334" i="4"/>
  <c r="L334" i="4"/>
  <c r="K334" i="4"/>
  <c r="J334" i="4"/>
  <c r="I334" i="4"/>
  <c r="F334" i="4"/>
  <c r="C334" i="4"/>
  <c r="B334" i="4"/>
  <c r="M333" i="4"/>
  <c r="L333" i="4"/>
  <c r="K333" i="4"/>
  <c r="J333" i="4"/>
  <c r="I333" i="4"/>
  <c r="F333" i="4"/>
  <c r="C333" i="4"/>
  <c r="B333" i="4"/>
  <c r="M332" i="4"/>
  <c r="L332" i="4"/>
  <c r="K332" i="4"/>
  <c r="J332" i="4"/>
  <c r="I332" i="4"/>
  <c r="F332" i="4"/>
  <c r="C332" i="4"/>
  <c r="B332" i="4"/>
  <c r="M331" i="4"/>
  <c r="L331" i="4"/>
  <c r="K331" i="4"/>
  <c r="J331" i="4"/>
  <c r="I331" i="4"/>
  <c r="F331" i="4"/>
  <c r="C331" i="4"/>
  <c r="B331" i="4"/>
  <c r="M330" i="4"/>
  <c r="L330" i="4"/>
  <c r="K330" i="4"/>
  <c r="J330" i="4"/>
  <c r="I330" i="4"/>
  <c r="F330" i="4"/>
  <c r="C330" i="4"/>
  <c r="B330" i="4"/>
  <c r="M329" i="4"/>
  <c r="L329" i="4"/>
  <c r="K329" i="4"/>
  <c r="J329" i="4"/>
  <c r="I329" i="4"/>
  <c r="F329" i="4"/>
  <c r="C329" i="4"/>
  <c r="B329" i="4"/>
  <c r="M328" i="4"/>
  <c r="L328" i="4"/>
  <c r="K328" i="4"/>
  <c r="J328" i="4"/>
  <c r="I328" i="4"/>
  <c r="F328" i="4"/>
  <c r="C328" i="4"/>
  <c r="B328" i="4"/>
  <c r="M327" i="4"/>
  <c r="L327" i="4"/>
  <c r="K327" i="4"/>
  <c r="J327" i="4"/>
  <c r="I327" i="4"/>
  <c r="F327" i="4"/>
  <c r="C327" i="4"/>
  <c r="B327" i="4"/>
  <c r="M326" i="4"/>
  <c r="L326" i="4"/>
  <c r="K326" i="4"/>
  <c r="J326" i="4"/>
  <c r="I326" i="4"/>
  <c r="F326" i="4"/>
  <c r="C326" i="4"/>
  <c r="B326" i="4"/>
  <c r="M325" i="4"/>
  <c r="L325" i="4"/>
  <c r="K325" i="4"/>
  <c r="J325" i="4"/>
  <c r="I325" i="4"/>
  <c r="F325" i="4"/>
  <c r="C325" i="4"/>
  <c r="B325" i="4"/>
  <c r="M324" i="4"/>
  <c r="L324" i="4"/>
  <c r="K324" i="4"/>
  <c r="J324" i="4"/>
  <c r="I324" i="4"/>
  <c r="F324" i="4"/>
  <c r="C324" i="4"/>
  <c r="B324" i="4"/>
  <c r="M323" i="4"/>
  <c r="L323" i="4"/>
  <c r="K323" i="4"/>
  <c r="J323" i="4"/>
  <c r="I323" i="4"/>
  <c r="F323" i="4"/>
  <c r="C323" i="4"/>
  <c r="B323" i="4"/>
  <c r="M322" i="4"/>
  <c r="L322" i="4"/>
  <c r="K322" i="4"/>
  <c r="J322" i="4"/>
  <c r="I322" i="4"/>
  <c r="F322" i="4"/>
  <c r="C322" i="4"/>
  <c r="B322" i="4"/>
  <c r="M321" i="4"/>
  <c r="L321" i="4"/>
  <c r="K321" i="4"/>
  <c r="J321" i="4"/>
  <c r="I321" i="4"/>
  <c r="F321" i="4"/>
  <c r="C321" i="4"/>
  <c r="B321" i="4"/>
  <c r="M320" i="4"/>
  <c r="L320" i="4"/>
  <c r="K320" i="4"/>
  <c r="J320" i="4"/>
  <c r="I320" i="4"/>
  <c r="F320" i="4"/>
  <c r="C320" i="4"/>
  <c r="B320" i="4"/>
  <c r="M319" i="4"/>
  <c r="L319" i="4"/>
  <c r="K319" i="4"/>
  <c r="J319" i="4"/>
  <c r="I319" i="4"/>
  <c r="F319" i="4"/>
  <c r="C319" i="4"/>
  <c r="B319" i="4"/>
  <c r="M318" i="4"/>
  <c r="L318" i="4"/>
  <c r="K318" i="4"/>
  <c r="J318" i="4"/>
  <c r="I318" i="4"/>
  <c r="F318" i="4"/>
  <c r="C318" i="4"/>
  <c r="B318" i="4"/>
  <c r="M317" i="4"/>
  <c r="L317" i="4"/>
  <c r="K317" i="4"/>
  <c r="J317" i="4"/>
  <c r="I317" i="4"/>
  <c r="F317" i="4"/>
  <c r="C317" i="4"/>
  <c r="B317" i="4"/>
  <c r="M316" i="4"/>
  <c r="L316" i="4"/>
  <c r="K316" i="4"/>
  <c r="J316" i="4"/>
  <c r="I316" i="4"/>
  <c r="F316" i="4"/>
  <c r="C316" i="4"/>
  <c r="B316" i="4"/>
  <c r="M315" i="4"/>
  <c r="L315" i="4"/>
  <c r="K315" i="4"/>
  <c r="J315" i="4"/>
  <c r="I315" i="4"/>
  <c r="F315" i="4"/>
  <c r="C315" i="4"/>
  <c r="B315" i="4"/>
  <c r="M314" i="4"/>
  <c r="L314" i="4"/>
  <c r="K314" i="4"/>
  <c r="J314" i="4"/>
  <c r="I314" i="4"/>
  <c r="F314" i="4"/>
  <c r="C314" i="4"/>
  <c r="B314" i="4"/>
  <c r="M313" i="4"/>
  <c r="L313" i="4"/>
  <c r="K313" i="4"/>
  <c r="J313" i="4"/>
  <c r="I313" i="4"/>
  <c r="F313" i="4"/>
  <c r="C313" i="4"/>
  <c r="B313" i="4"/>
  <c r="M312" i="4"/>
  <c r="L312" i="4"/>
  <c r="K312" i="4"/>
  <c r="J312" i="4"/>
  <c r="I312" i="4"/>
  <c r="F312" i="4"/>
  <c r="C312" i="4"/>
  <c r="B312" i="4"/>
  <c r="M311" i="4"/>
  <c r="L311" i="4"/>
  <c r="K311" i="4"/>
  <c r="J311" i="4"/>
  <c r="I311" i="4"/>
  <c r="F311" i="4"/>
  <c r="C311" i="4"/>
  <c r="B311" i="4"/>
  <c r="M310" i="4"/>
  <c r="L310" i="4"/>
  <c r="K310" i="4"/>
  <c r="J310" i="4"/>
  <c r="I310" i="4"/>
  <c r="F310" i="4"/>
  <c r="C310" i="4"/>
  <c r="B310" i="4"/>
  <c r="M309" i="4"/>
  <c r="L309" i="4"/>
  <c r="K309" i="4"/>
  <c r="J309" i="4"/>
  <c r="I309" i="4"/>
  <c r="F309" i="4"/>
  <c r="C309" i="4"/>
  <c r="B309" i="4"/>
  <c r="M308" i="4"/>
  <c r="L308" i="4"/>
  <c r="K308" i="4"/>
  <c r="J308" i="4"/>
  <c r="I308" i="4"/>
  <c r="F308" i="4"/>
  <c r="C308" i="4"/>
  <c r="B308" i="4"/>
  <c r="M307" i="4"/>
  <c r="L307" i="4"/>
  <c r="K307" i="4"/>
  <c r="J307" i="4"/>
  <c r="I307" i="4"/>
  <c r="F307" i="4"/>
  <c r="C307" i="4"/>
  <c r="B307" i="4"/>
  <c r="M306" i="4"/>
  <c r="L306" i="4"/>
  <c r="K306" i="4"/>
  <c r="J306" i="4"/>
  <c r="I306" i="4"/>
  <c r="F306" i="4"/>
  <c r="C306" i="4"/>
  <c r="B306" i="4"/>
  <c r="M305" i="4"/>
  <c r="L305" i="4"/>
  <c r="K305" i="4"/>
  <c r="J305" i="4"/>
  <c r="I305" i="4"/>
  <c r="F305" i="4"/>
  <c r="C305" i="4"/>
  <c r="B305" i="4"/>
  <c r="M304" i="4"/>
  <c r="L304" i="4"/>
  <c r="K304" i="4"/>
  <c r="J304" i="4"/>
  <c r="I304" i="4"/>
  <c r="F304" i="4"/>
  <c r="C304" i="4"/>
  <c r="B304" i="4"/>
  <c r="M303" i="4"/>
  <c r="L303" i="4"/>
  <c r="K303" i="4"/>
  <c r="J303" i="4"/>
  <c r="I303" i="4"/>
  <c r="F303" i="4"/>
  <c r="C303" i="4"/>
  <c r="B303" i="4"/>
  <c r="M302" i="4"/>
  <c r="L302" i="4"/>
  <c r="K302" i="4"/>
  <c r="J302" i="4"/>
  <c r="I302" i="4"/>
  <c r="F302" i="4"/>
  <c r="C302" i="4"/>
  <c r="B302" i="4"/>
  <c r="M301" i="4"/>
  <c r="L301" i="4"/>
  <c r="K301" i="4"/>
  <c r="J301" i="4"/>
  <c r="I301" i="4"/>
  <c r="F301" i="4"/>
  <c r="C301" i="4"/>
  <c r="B301" i="4"/>
  <c r="M300" i="4"/>
  <c r="L300" i="4"/>
  <c r="K300" i="4"/>
  <c r="J300" i="4"/>
  <c r="I300" i="4"/>
  <c r="F300" i="4"/>
  <c r="C300" i="4"/>
  <c r="B300" i="4"/>
  <c r="M299" i="4"/>
  <c r="L299" i="4"/>
  <c r="K299" i="4"/>
  <c r="J299" i="4"/>
  <c r="I299" i="4"/>
  <c r="F299" i="4"/>
  <c r="C299" i="4"/>
  <c r="B299" i="4"/>
  <c r="M298" i="4"/>
  <c r="L298" i="4"/>
  <c r="K298" i="4"/>
  <c r="J298" i="4"/>
  <c r="I298" i="4"/>
  <c r="F298" i="4"/>
  <c r="C298" i="4"/>
  <c r="B298" i="4"/>
  <c r="M297" i="4"/>
  <c r="L297" i="4"/>
  <c r="K297" i="4"/>
  <c r="J297" i="4"/>
  <c r="I297" i="4"/>
  <c r="F297" i="4"/>
  <c r="C297" i="4"/>
  <c r="B297" i="4"/>
  <c r="M296" i="4"/>
  <c r="L296" i="4"/>
  <c r="K296" i="4"/>
  <c r="J296" i="4"/>
  <c r="I296" i="4"/>
  <c r="F296" i="4"/>
  <c r="C296" i="4"/>
  <c r="B296" i="4"/>
  <c r="M295" i="4"/>
  <c r="L295" i="4"/>
  <c r="K295" i="4"/>
  <c r="J295" i="4"/>
  <c r="I295" i="4"/>
  <c r="F295" i="4"/>
  <c r="C295" i="4"/>
  <c r="B295" i="4"/>
  <c r="M294" i="4"/>
  <c r="L294" i="4"/>
  <c r="K294" i="4"/>
  <c r="J294" i="4"/>
  <c r="I294" i="4"/>
  <c r="F294" i="4"/>
  <c r="C294" i="4"/>
  <c r="B294" i="4"/>
  <c r="M293" i="4"/>
  <c r="L293" i="4"/>
  <c r="K293" i="4"/>
  <c r="J293" i="4"/>
  <c r="I293" i="4"/>
  <c r="F293" i="4"/>
  <c r="C293" i="4"/>
  <c r="B293" i="4"/>
  <c r="M292" i="4"/>
  <c r="L292" i="4"/>
  <c r="K292" i="4"/>
  <c r="J292" i="4"/>
  <c r="I292" i="4"/>
  <c r="F292" i="4"/>
  <c r="C292" i="4"/>
  <c r="B292" i="4"/>
  <c r="M291" i="4"/>
  <c r="L291" i="4"/>
  <c r="K291" i="4"/>
  <c r="J291" i="4"/>
  <c r="I291" i="4"/>
  <c r="F291" i="4"/>
  <c r="C291" i="4"/>
  <c r="B291" i="4"/>
  <c r="M290" i="4"/>
  <c r="L290" i="4"/>
  <c r="K290" i="4"/>
  <c r="J290" i="4"/>
  <c r="I290" i="4"/>
  <c r="F290" i="4"/>
  <c r="C290" i="4"/>
  <c r="B290" i="4"/>
  <c r="M289" i="4"/>
  <c r="L289" i="4"/>
  <c r="K289" i="4"/>
  <c r="J289" i="4"/>
  <c r="I289" i="4"/>
  <c r="F289" i="4"/>
  <c r="C289" i="4"/>
  <c r="B289" i="4"/>
  <c r="M288" i="4"/>
  <c r="L288" i="4"/>
  <c r="K288" i="4"/>
  <c r="J288" i="4"/>
  <c r="I288" i="4"/>
  <c r="F288" i="4"/>
  <c r="C288" i="4"/>
  <c r="B288" i="4"/>
  <c r="M287" i="4"/>
  <c r="L287" i="4"/>
  <c r="K287" i="4"/>
  <c r="J287" i="4"/>
  <c r="I287" i="4"/>
  <c r="F287" i="4"/>
  <c r="C287" i="4"/>
  <c r="B287" i="4"/>
  <c r="M286" i="4"/>
  <c r="L286" i="4"/>
  <c r="K286" i="4"/>
  <c r="J286" i="4"/>
  <c r="I286" i="4"/>
  <c r="F286" i="4"/>
  <c r="C286" i="4"/>
  <c r="B286" i="4"/>
  <c r="M285" i="4"/>
  <c r="L285" i="4"/>
  <c r="K285" i="4"/>
  <c r="J285" i="4"/>
  <c r="I285" i="4"/>
  <c r="F285" i="4"/>
  <c r="C285" i="4"/>
  <c r="B285" i="4"/>
  <c r="M284" i="4"/>
  <c r="L284" i="4"/>
  <c r="K284" i="4"/>
  <c r="J284" i="4"/>
  <c r="I284" i="4"/>
  <c r="F284" i="4"/>
  <c r="C284" i="4"/>
  <c r="B284" i="4"/>
  <c r="M283" i="4"/>
  <c r="L283" i="4"/>
  <c r="K283" i="4"/>
  <c r="J283" i="4"/>
  <c r="I283" i="4"/>
  <c r="F283" i="4"/>
  <c r="C283" i="4"/>
  <c r="B283" i="4"/>
  <c r="M282" i="4"/>
  <c r="L282" i="4"/>
  <c r="K282" i="4"/>
  <c r="J282" i="4"/>
  <c r="I282" i="4"/>
  <c r="F282" i="4"/>
  <c r="C282" i="4"/>
  <c r="B282" i="4"/>
  <c r="M281" i="4"/>
  <c r="L281" i="4"/>
  <c r="K281" i="4"/>
  <c r="J281" i="4"/>
  <c r="I281" i="4"/>
  <c r="F281" i="4"/>
  <c r="C281" i="4"/>
  <c r="B281" i="4"/>
  <c r="M280" i="4"/>
  <c r="L280" i="4"/>
  <c r="K280" i="4"/>
  <c r="J280" i="4"/>
  <c r="I280" i="4"/>
  <c r="F280" i="4"/>
  <c r="C280" i="4"/>
  <c r="B280" i="4"/>
  <c r="M279" i="4"/>
  <c r="L279" i="4"/>
  <c r="K279" i="4"/>
  <c r="J279" i="4"/>
  <c r="I279" i="4"/>
  <c r="F279" i="4"/>
  <c r="C279" i="4"/>
  <c r="B279" i="4"/>
  <c r="M278" i="4"/>
  <c r="L278" i="4"/>
  <c r="K278" i="4"/>
  <c r="J278" i="4"/>
  <c r="I278" i="4"/>
  <c r="F278" i="4"/>
  <c r="C278" i="4"/>
  <c r="B278" i="4"/>
  <c r="M277" i="4"/>
  <c r="L277" i="4"/>
  <c r="K277" i="4"/>
  <c r="J277" i="4"/>
  <c r="I277" i="4"/>
  <c r="F277" i="4"/>
  <c r="C277" i="4"/>
  <c r="B277" i="4"/>
  <c r="M276" i="4"/>
  <c r="L276" i="4"/>
  <c r="K276" i="4"/>
  <c r="J276" i="4"/>
  <c r="I276" i="4"/>
  <c r="F276" i="4"/>
  <c r="C276" i="4"/>
  <c r="B276" i="4"/>
  <c r="M275" i="4"/>
  <c r="L275" i="4"/>
  <c r="K275" i="4"/>
  <c r="J275" i="4"/>
  <c r="I275" i="4"/>
  <c r="F275" i="4"/>
  <c r="C275" i="4"/>
  <c r="B275" i="4"/>
  <c r="M274" i="4"/>
  <c r="L274" i="4"/>
  <c r="K274" i="4"/>
  <c r="J274" i="4"/>
  <c r="I274" i="4"/>
  <c r="F274" i="4"/>
  <c r="C274" i="4"/>
  <c r="B274" i="4"/>
  <c r="M273" i="4"/>
  <c r="L273" i="4"/>
  <c r="K273" i="4"/>
  <c r="J273" i="4"/>
  <c r="I273" i="4"/>
  <c r="F273" i="4"/>
  <c r="C273" i="4"/>
  <c r="B273" i="4"/>
  <c r="M272" i="4"/>
  <c r="L272" i="4"/>
  <c r="K272" i="4"/>
  <c r="J272" i="4"/>
  <c r="I272" i="4"/>
  <c r="F272" i="4"/>
  <c r="C272" i="4"/>
  <c r="B272" i="4"/>
  <c r="M271" i="4"/>
  <c r="L271" i="4"/>
  <c r="K271" i="4"/>
  <c r="J271" i="4"/>
  <c r="I271" i="4"/>
  <c r="F271" i="4"/>
  <c r="C271" i="4"/>
  <c r="B271" i="4"/>
  <c r="M270" i="4"/>
  <c r="L270" i="4"/>
  <c r="K270" i="4"/>
  <c r="J270" i="4"/>
  <c r="I270" i="4"/>
  <c r="F270" i="4"/>
  <c r="C270" i="4"/>
  <c r="B270" i="4"/>
  <c r="M269" i="4"/>
  <c r="L269" i="4"/>
  <c r="K269" i="4"/>
  <c r="J269" i="4"/>
  <c r="I269" i="4"/>
  <c r="F269" i="4"/>
  <c r="C269" i="4"/>
  <c r="B269" i="4"/>
  <c r="M268" i="4"/>
  <c r="L268" i="4"/>
  <c r="K268" i="4"/>
  <c r="J268" i="4"/>
  <c r="I268" i="4"/>
  <c r="F268" i="4"/>
  <c r="C268" i="4"/>
  <c r="B268" i="4"/>
  <c r="M267" i="4"/>
  <c r="L267" i="4"/>
  <c r="K267" i="4"/>
  <c r="J267" i="4"/>
  <c r="I267" i="4"/>
  <c r="F267" i="4"/>
  <c r="C267" i="4"/>
  <c r="B267" i="4"/>
  <c r="M266" i="4"/>
  <c r="L266" i="4"/>
  <c r="K266" i="4"/>
  <c r="J266" i="4"/>
  <c r="I266" i="4"/>
  <c r="F266" i="4"/>
  <c r="C266" i="4"/>
  <c r="B266" i="4"/>
  <c r="M265" i="4"/>
  <c r="L265" i="4"/>
  <c r="K265" i="4"/>
  <c r="J265" i="4"/>
  <c r="I265" i="4"/>
  <c r="F265" i="4"/>
  <c r="C265" i="4"/>
  <c r="B265" i="4"/>
  <c r="M264" i="4"/>
  <c r="L264" i="4"/>
  <c r="K264" i="4"/>
  <c r="J264" i="4"/>
  <c r="I264" i="4"/>
  <c r="F264" i="4"/>
  <c r="C264" i="4"/>
  <c r="B264" i="4"/>
  <c r="M263" i="4"/>
  <c r="L263" i="4"/>
  <c r="K263" i="4"/>
  <c r="J263" i="4"/>
  <c r="I263" i="4"/>
  <c r="F263" i="4"/>
  <c r="C263" i="4"/>
  <c r="B263" i="4"/>
  <c r="M262" i="4"/>
  <c r="L262" i="4"/>
  <c r="K262" i="4"/>
  <c r="J262" i="4"/>
  <c r="I262" i="4"/>
  <c r="F262" i="4"/>
  <c r="C262" i="4"/>
  <c r="B262" i="4"/>
  <c r="M261" i="4"/>
  <c r="L261" i="4"/>
  <c r="K261" i="4"/>
  <c r="J261" i="4"/>
  <c r="I261" i="4"/>
  <c r="F261" i="4"/>
  <c r="C261" i="4"/>
  <c r="B261" i="4"/>
  <c r="M260" i="4"/>
  <c r="L260" i="4"/>
  <c r="K260" i="4"/>
  <c r="J260" i="4"/>
  <c r="I260" i="4"/>
  <c r="F260" i="4"/>
  <c r="C260" i="4"/>
  <c r="B260" i="4"/>
  <c r="M259" i="4"/>
  <c r="L259" i="4"/>
  <c r="K259" i="4"/>
  <c r="J259" i="4"/>
  <c r="I259" i="4"/>
  <c r="F259" i="4"/>
  <c r="C259" i="4"/>
  <c r="B259" i="4"/>
  <c r="M258" i="4"/>
  <c r="L258" i="4"/>
  <c r="K258" i="4"/>
  <c r="J258" i="4"/>
  <c r="I258" i="4"/>
  <c r="F258" i="4"/>
  <c r="C258" i="4"/>
  <c r="B258" i="4"/>
  <c r="M257" i="4"/>
  <c r="L257" i="4"/>
  <c r="K257" i="4"/>
  <c r="J257" i="4"/>
  <c r="I257" i="4"/>
  <c r="F257" i="4"/>
  <c r="C257" i="4"/>
  <c r="B257" i="4"/>
  <c r="M256" i="4"/>
  <c r="L256" i="4"/>
  <c r="K256" i="4"/>
  <c r="J256" i="4"/>
  <c r="I256" i="4"/>
  <c r="F256" i="4"/>
  <c r="C256" i="4"/>
  <c r="B256" i="4"/>
  <c r="M255" i="4"/>
  <c r="L255" i="4"/>
  <c r="K255" i="4"/>
  <c r="J255" i="4"/>
  <c r="I255" i="4"/>
  <c r="F255" i="4"/>
  <c r="C255" i="4"/>
  <c r="B255" i="4"/>
  <c r="M254" i="4"/>
  <c r="L254" i="4"/>
  <c r="K254" i="4"/>
  <c r="J254" i="4"/>
  <c r="I254" i="4"/>
  <c r="F254" i="4"/>
  <c r="C254" i="4"/>
  <c r="B254" i="4"/>
  <c r="M253" i="4"/>
  <c r="L253" i="4"/>
  <c r="K253" i="4"/>
  <c r="J253" i="4"/>
  <c r="I253" i="4"/>
  <c r="F253" i="4"/>
  <c r="C253" i="4"/>
  <c r="B253" i="4"/>
  <c r="M252" i="4"/>
  <c r="L252" i="4"/>
  <c r="K252" i="4"/>
  <c r="J252" i="4"/>
  <c r="I252" i="4"/>
  <c r="F252" i="4"/>
  <c r="C252" i="4"/>
  <c r="B252" i="4"/>
  <c r="M251" i="4"/>
  <c r="L251" i="4"/>
  <c r="K251" i="4"/>
  <c r="J251" i="4"/>
  <c r="I251" i="4"/>
  <c r="F251" i="4"/>
  <c r="C251" i="4"/>
  <c r="B251" i="4"/>
  <c r="M250" i="4"/>
  <c r="L250" i="4"/>
  <c r="K250" i="4"/>
  <c r="J250" i="4"/>
  <c r="I250" i="4"/>
  <c r="F250" i="4"/>
  <c r="C250" i="4"/>
  <c r="B250" i="4"/>
  <c r="M249" i="4"/>
  <c r="L249" i="4"/>
  <c r="K249" i="4"/>
  <c r="J249" i="4"/>
  <c r="I249" i="4"/>
  <c r="F249" i="4"/>
  <c r="C249" i="4"/>
  <c r="B249" i="4"/>
  <c r="M248" i="4"/>
  <c r="L248" i="4"/>
  <c r="K248" i="4"/>
  <c r="J248" i="4"/>
  <c r="I248" i="4"/>
  <c r="F248" i="4"/>
  <c r="C248" i="4"/>
  <c r="B248" i="4"/>
  <c r="M247" i="4"/>
  <c r="L247" i="4"/>
  <c r="K247" i="4"/>
  <c r="J247" i="4"/>
  <c r="I247" i="4"/>
  <c r="F247" i="4"/>
  <c r="C247" i="4"/>
  <c r="B247" i="4"/>
  <c r="M246" i="4"/>
  <c r="L246" i="4"/>
  <c r="K246" i="4"/>
  <c r="J246" i="4"/>
  <c r="I246" i="4"/>
  <c r="F246" i="4"/>
  <c r="C246" i="4"/>
  <c r="B246" i="4"/>
  <c r="M245" i="4"/>
  <c r="L245" i="4"/>
  <c r="K245" i="4"/>
  <c r="J245" i="4"/>
  <c r="I245" i="4"/>
  <c r="F245" i="4"/>
  <c r="C245" i="4"/>
  <c r="B245" i="4"/>
  <c r="M244" i="4"/>
  <c r="L244" i="4"/>
  <c r="K244" i="4"/>
  <c r="J244" i="4"/>
  <c r="I244" i="4"/>
  <c r="F244" i="4"/>
  <c r="C244" i="4"/>
  <c r="B244" i="4"/>
  <c r="M243" i="4"/>
  <c r="L243" i="4"/>
  <c r="K243" i="4"/>
  <c r="J243" i="4"/>
  <c r="I243" i="4"/>
  <c r="F243" i="4"/>
  <c r="C243" i="4"/>
  <c r="B243" i="4"/>
  <c r="M242" i="4"/>
  <c r="L242" i="4"/>
  <c r="K242" i="4"/>
  <c r="J242" i="4"/>
  <c r="I242" i="4"/>
  <c r="F242" i="4"/>
  <c r="C242" i="4"/>
  <c r="B242" i="4"/>
  <c r="M241" i="4"/>
  <c r="L241" i="4"/>
  <c r="K241" i="4"/>
  <c r="J241" i="4"/>
  <c r="I241" i="4"/>
  <c r="F241" i="4"/>
  <c r="C241" i="4"/>
  <c r="B241" i="4"/>
  <c r="M240" i="4"/>
  <c r="L240" i="4"/>
  <c r="K240" i="4"/>
  <c r="J240" i="4"/>
  <c r="I240" i="4"/>
  <c r="F240" i="4"/>
  <c r="C240" i="4"/>
  <c r="B240" i="4"/>
  <c r="M239" i="4"/>
  <c r="L239" i="4"/>
  <c r="K239" i="4"/>
  <c r="J239" i="4"/>
  <c r="I239" i="4"/>
  <c r="F239" i="4"/>
  <c r="C239" i="4"/>
  <c r="B239" i="4"/>
  <c r="M238" i="4"/>
  <c r="L238" i="4"/>
  <c r="K238" i="4"/>
  <c r="J238" i="4"/>
  <c r="I238" i="4"/>
  <c r="F238" i="4"/>
  <c r="C238" i="4"/>
  <c r="B238" i="4"/>
  <c r="M237" i="4"/>
  <c r="L237" i="4"/>
  <c r="K237" i="4"/>
  <c r="J237" i="4"/>
  <c r="I237" i="4"/>
  <c r="F237" i="4"/>
  <c r="C237" i="4"/>
  <c r="B237" i="4"/>
  <c r="M236" i="4"/>
  <c r="L236" i="4"/>
  <c r="K236" i="4"/>
  <c r="J236" i="4"/>
  <c r="I236" i="4"/>
  <c r="F236" i="4"/>
  <c r="C236" i="4"/>
  <c r="B236" i="4"/>
  <c r="M235" i="4"/>
  <c r="L235" i="4"/>
  <c r="K235" i="4"/>
  <c r="J235" i="4"/>
  <c r="I235" i="4"/>
  <c r="F235" i="4"/>
  <c r="C235" i="4"/>
  <c r="B235" i="4"/>
  <c r="M234" i="4"/>
  <c r="L234" i="4"/>
  <c r="K234" i="4"/>
  <c r="J234" i="4"/>
  <c r="I234" i="4"/>
  <c r="F234" i="4"/>
  <c r="C234" i="4"/>
  <c r="B234" i="4"/>
  <c r="M233" i="4"/>
  <c r="L233" i="4"/>
  <c r="K233" i="4"/>
  <c r="J233" i="4"/>
  <c r="I233" i="4"/>
  <c r="F233" i="4"/>
  <c r="C233" i="4"/>
  <c r="B233" i="4"/>
  <c r="M232" i="4"/>
  <c r="L232" i="4"/>
  <c r="K232" i="4"/>
  <c r="J232" i="4"/>
  <c r="I232" i="4"/>
  <c r="F232" i="4"/>
  <c r="C232" i="4"/>
  <c r="B232" i="4"/>
  <c r="M231" i="4"/>
  <c r="L231" i="4"/>
  <c r="K231" i="4"/>
  <c r="J231" i="4"/>
  <c r="I231" i="4"/>
  <c r="F231" i="4"/>
  <c r="C231" i="4"/>
  <c r="B231" i="4"/>
  <c r="M230" i="4"/>
  <c r="L230" i="4"/>
  <c r="K230" i="4"/>
  <c r="J230" i="4"/>
  <c r="I230" i="4"/>
  <c r="F230" i="4"/>
  <c r="C230" i="4"/>
  <c r="B230" i="4"/>
  <c r="M229" i="4"/>
  <c r="L229" i="4"/>
  <c r="K229" i="4"/>
  <c r="J229" i="4"/>
  <c r="I229" i="4"/>
  <c r="F229" i="4"/>
  <c r="C229" i="4"/>
  <c r="B229" i="4"/>
  <c r="M228" i="4"/>
  <c r="L228" i="4"/>
  <c r="K228" i="4"/>
  <c r="J228" i="4"/>
  <c r="I228" i="4"/>
  <c r="F228" i="4"/>
  <c r="C228" i="4"/>
  <c r="B228" i="4"/>
  <c r="M227" i="4"/>
  <c r="L227" i="4"/>
  <c r="K227" i="4"/>
  <c r="J227" i="4"/>
  <c r="I227" i="4"/>
  <c r="F227" i="4"/>
  <c r="C227" i="4"/>
  <c r="B227" i="4"/>
  <c r="M226" i="4"/>
  <c r="L226" i="4"/>
  <c r="K226" i="4"/>
  <c r="J226" i="4"/>
  <c r="I226" i="4"/>
  <c r="F226" i="4"/>
  <c r="C226" i="4"/>
  <c r="B226" i="4"/>
  <c r="M225" i="4"/>
  <c r="L225" i="4"/>
  <c r="K225" i="4"/>
  <c r="J225" i="4"/>
  <c r="I225" i="4"/>
  <c r="F225" i="4"/>
  <c r="C225" i="4"/>
  <c r="B225" i="4"/>
  <c r="M224" i="4"/>
  <c r="L224" i="4"/>
  <c r="K224" i="4"/>
  <c r="J224" i="4"/>
  <c r="I224" i="4"/>
  <c r="F224" i="4"/>
  <c r="C224" i="4"/>
  <c r="B224" i="4"/>
  <c r="M223" i="4"/>
  <c r="L223" i="4"/>
  <c r="K223" i="4"/>
  <c r="J223" i="4"/>
  <c r="I223" i="4"/>
  <c r="F223" i="4"/>
  <c r="C223" i="4"/>
  <c r="B223" i="4"/>
  <c r="M222" i="4"/>
  <c r="L222" i="4"/>
  <c r="K222" i="4"/>
  <c r="J222" i="4"/>
  <c r="I222" i="4"/>
  <c r="F222" i="4"/>
  <c r="C222" i="4"/>
  <c r="B222" i="4"/>
  <c r="M221" i="4"/>
  <c r="L221" i="4"/>
  <c r="K221" i="4"/>
  <c r="J221" i="4"/>
  <c r="I221" i="4"/>
  <c r="F221" i="4"/>
  <c r="C221" i="4"/>
  <c r="B221" i="4"/>
  <c r="M220" i="4"/>
  <c r="L220" i="4"/>
  <c r="K220" i="4"/>
  <c r="J220" i="4"/>
  <c r="I220" i="4"/>
  <c r="F220" i="4"/>
  <c r="C220" i="4"/>
  <c r="B220" i="4"/>
  <c r="M219" i="4"/>
  <c r="L219" i="4"/>
  <c r="K219" i="4"/>
  <c r="J219" i="4"/>
  <c r="I219" i="4"/>
  <c r="F219" i="4"/>
  <c r="C219" i="4"/>
  <c r="B219" i="4"/>
  <c r="M218" i="4"/>
  <c r="L218" i="4"/>
  <c r="K218" i="4"/>
  <c r="J218" i="4"/>
  <c r="I218" i="4"/>
  <c r="F218" i="4"/>
  <c r="C218" i="4"/>
  <c r="B218" i="4"/>
  <c r="M217" i="4"/>
  <c r="L217" i="4"/>
  <c r="K217" i="4"/>
  <c r="J217" i="4"/>
  <c r="I217" i="4"/>
  <c r="F217" i="4"/>
  <c r="C217" i="4"/>
  <c r="B217" i="4"/>
  <c r="M216" i="4"/>
  <c r="L216" i="4"/>
  <c r="K216" i="4"/>
  <c r="J216" i="4"/>
  <c r="I216" i="4"/>
  <c r="F216" i="4"/>
  <c r="C216" i="4"/>
  <c r="B216" i="4"/>
  <c r="M215" i="4"/>
  <c r="L215" i="4"/>
  <c r="K215" i="4"/>
  <c r="J215" i="4"/>
  <c r="I215" i="4"/>
  <c r="F215" i="4"/>
  <c r="C215" i="4"/>
  <c r="B215" i="4"/>
  <c r="M214" i="4"/>
  <c r="L214" i="4"/>
  <c r="K214" i="4"/>
  <c r="J214" i="4"/>
  <c r="I214" i="4"/>
  <c r="F214" i="4"/>
  <c r="C214" i="4"/>
  <c r="B214" i="4"/>
  <c r="M213" i="4"/>
  <c r="L213" i="4"/>
  <c r="K213" i="4"/>
  <c r="J213" i="4"/>
  <c r="I213" i="4"/>
  <c r="F213" i="4"/>
  <c r="C213" i="4"/>
  <c r="B213" i="4"/>
  <c r="M212" i="4"/>
  <c r="L212" i="4"/>
  <c r="K212" i="4"/>
  <c r="J212" i="4"/>
  <c r="I212" i="4"/>
  <c r="F212" i="4"/>
  <c r="C212" i="4"/>
  <c r="B212" i="4"/>
  <c r="M211" i="4"/>
  <c r="L211" i="4"/>
  <c r="K211" i="4"/>
  <c r="J211" i="4"/>
  <c r="I211" i="4"/>
  <c r="F211" i="4"/>
  <c r="C211" i="4"/>
  <c r="B211" i="4"/>
  <c r="M210" i="4"/>
  <c r="L210" i="4"/>
  <c r="K210" i="4"/>
  <c r="J210" i="4"/>
  <c r="I210" i="4"/>
  <c r="F210" i="4"/>
  <c r="C210" i="4"/>
  <c r="B210" i="4"/>
  <c r="M209" i="4"/>
  <c r="L209" i="4"/>
  <c r="K209" i="4"/>
  <c r="J209" i="4"/>
  <c r="I209" i="4"/>
  <c r="F209" i="4"/>
  <c r="C209" i="4"/>
  <c r="B209" i="4"/>
  <c r="M208" i="4"/>
  <c r="L208" i="4"/>
  <c r="K208" i="4"/>
  <c r="J208" i="4"/>
  <c r="I208" i="4"/>
  <c r="F208" i="4"/>
  <c r="C208" i="4"/>
  <c r="B208" i="4"/>
  <c r="M207" i="4"/>
  <c r="L207" i="4"/>
  <c r="K207" i="4"/>
  <c r="J207" i="4"/>
  <c r="I207" i="4"/>
  <c r="F207" i="4"/>
  <c r="C207" i="4"/>
  <c r="B207" i="4"/>
  <c r="M206" i="4"/>
  <c r="L206" i="4"/>
  <c r="K206" i="4"/>
  <c r="J206" i="4"/>
  <c r="I206" i="4"/>
  <c r="F206" i="4"/>
  <c r="C206" i="4"/>
  <c r="B206" i="4"/>
  <c r="M205" i="4"/>
  <c r="L205" i="4"/>
  <c r="K205" i="4"/>
  <c r="J205" i="4"/>
  <c r="I205" i="4"/>
  <c r="F205" i="4"/>
  <c r="C205" i="4"/>
  <c r="B205" i="4"/>
  <c r="M204" i="4"/>
  <c r="L204" i="4"/>
  <c r="K204" i="4"/>
  <c r="J204" i="4"/>
  <c r="I204" i="4"/>
  <c r="F204" i="4"/>
  <c r="C204" i="4"/>
  <c r="B204" i="4"/>
  <c r="M203" i="4"/>
  <c r="L203" i="4"/>
  <c r="K203" i="4"/>
  <c r="J203" i="4"/>
  <c r="I203" i="4"/>
  <c r="F203" i="4"/>
  <c r="C203" i="4"/>
  <c r="B203" i="4"/>
  <c r="M202" i="4"/>
  <c r="L202" i="4"/>
  <c r="K202" i="4"/>
  <c r="J202" i="4"/>
  <c r="I202" i="4"/>
  <c r="F202" i="4"/>
  <c r="C202" i="4"/>
  <c r="B202" i="4"/>
  <c r="M201" i="4"/>
  <c r="L201" i="4"/>
  <c r="K201" i="4"/>
  <c r="J201" i="4"/>
  <c r="I201" i="4"/>
  <c r="F201" i="4"/>
  <c r="C201" i="4"/>
  <c r="B201" i="4"/>
  <c r="M200" i="4"/>
  <c r="L200" i="4"/>
  <c r="K200" i="4"/>
  <c r="J200" i="4"/>
  <c r="I200" i="4"/>
  <c r="F200" i="4"/>
  <c r="C200" i="4"/>
  <c r="B200" i="4"/>
  <c r="M199" i="4"/>
  <c r="L199" i="4"/>
  <c r="K199" i="4"/>
  <c r="J199" i="4"/>
  <c r="I199" i="4"/>
  <c r="F199" i="4"/>
  <c r="C199" i="4"/>
  <c r="B199" i="4"/>
  <c r="M198" i="4"/>
  <c r="L198" i="4"/>
  <c r="K198" i="4"/>
  <c r="J198" i="4"/>
  <c r="I198" i="4"/>
  <c r="F198" i="4"/>
  <c r="C198" i="4"/>
  <c r="B198" i="4"/>
  <c r="M197" i="4"/>
  <c r="L197" i="4"/>
  <c r="K197" i="4"/>
  <c r="J197" i="4"/>
  <c r="I197" i="4"/>
  <c r="F197" i="4"/>
  <c r="C197" i="4"/>
  <c r="B197" i="4"/>
  <c r="M196" i="4"/>
  <c r="L196" i="4"/>
  <c r="K196" i="4"/>
  <c r="J196" i="4"/>
  <c r="I196" i="4"/>
  <c r="F196" i="4"/>
  <c r="C196" i="4"/>
  <c r="B196" i="4"/>
  <c r="M195" i="4"/>
  <c r="L195" i="4"/>
  <c r="K195" i="4"/>
  <c r="J195" i="4"/>
  <c r="I195" i="4"/>
  <c r="F195" i="4"/>
  <c r="C195" i="4"/>
  <c r="B195" i="4"/>
  <c r="M194" i="4"/>
  <c r="L194" i="4"/>
  <c r="K194" i="4"/>
  <c r="J194" i="4"/>
  <c r="I194" i="4"/>
  <c r="F194" i="4"/>
  <c r="C194" i="4"/>
  <c r="B194" i="4"/>
  <c r="M193" i="4"/>
  <c r="L193" i="4"/>
  <c r="K193" i="4"/>
  <c r="J193" i="4"/>
  <c r="I193" i="4"/>
  <c r="F193" i="4"/>
  <c r="C193" i="4"/>
  <c r="B193" i="4"/>
  <c r="M192" i="4"/>
  <c r="L192" i="4"/>
  <c r="K192" i="4"/>
  <c r="J192" i="4"/>
  <c r="I192" i="4"/>
  <c r="F192" i="4"/>
  <c r="C192" i="4"/>
  <c r="B192" i="4"/>
  <c r="M191" i="4"/>
  <c r="L191" i="4"/>
  <c r="K191" i="4"/>
  <c r="J191" i="4"/>
  <c r="I191" i="4"/>
  <c r="F191" i="4"/>
  <c r="C191" i="4"/>
  <c r="B191" i="4"/>
  <c r="M190" i="4"/>
  <c r="L190" i="4"/>
  <c r="K190" i="4"/>
  <c r="J190" i="4"/>
  <c r="I190" i="4"/>
  <c r="F190" i="4"/>
  <c r="C190" i="4"/>
  <c r="B190" i="4"/>
  <c r="M189" i="4"/>
  <c r="L189" i="4"/>
  <c r="K189" i="4"/>
  <c r="J189" i="4"/>
  <c r="I189" i="4"/>
  <c r="F189" i="4"/>
  <c r="C189" i="4"/>
  <c r="B189" i="4"/>
  <c r="M188" i="4"/>
  <c r="L188" i="4"/>
  <c r="K188" i="4"/>
  <c r="J188" i="4"/>
  <c r="I188" i="4"/>
  <c r="F188" i="4"/>
  <c r="C188" i="4"/>
  <c r="B188" i="4"/>
  <c r="M187" i="4"/>
  <c r="L187" i="4"/>
  <c r="K187" i="4"/>
  <c r="J187" i="4"/>
  <c r="I187" i="4"/>
  <c r="F187" i="4"/>
  <c r="C187" i="4"/>
  <c r="B187" i="4"/>
  <c r="M186" i="4"/>
  <c r="L186" i="4"/>
  <c r="K186" i="4"/>
  <c r="J186" i="4"/>
  <c r="I186" i="4"/>
  <c r="F186" i="4"/>
  <c r="C186" i="4"/>
  <c r="B186" i="4"/>
  <c r="M185" i="4"/>
  <c r="L185" i="4"/>
  <c r="K185" i="4"/>
  <c r="J185" i="4"/>
  <c r="I185" i="4"/>
  <c r="F185" i="4"/>
  <c r="C185" i="4"/>
  <c r="B185" i="4"/>
  <c r="M184" i="4"/>
  <c r="L184" i="4"/>
  <c r="K184" i="4"/>
  <c r="J184" i="4"/>
  <c r="I184" i="4"/>
  <c r="F184" i="4"/>
  <c r="C184" i="4"/>
  <c r="B184" i="4"/>
  <c r="M183" i="4"/>
  <c r="L183" i="4"/>
  <c r="K183" i="4"/>
  <c r="J183" i="4"/>
  <c r="I183" i="4"/>
  <c r="F183" i="4"/>
  <c r="C183" i="4"/>
  <c r="B183" i="4"/>
  <c r="M182" i="4"/>
  <c r="L182" i="4"/>
  <c r="K182" i="4"/>
  <c r="J182" i="4"/>
  <c r="I182" i="4"/>
  <c r="F182" i="4"/>
  <c r="C182" i="4"/>
  <c r="B182" i="4"/>
  <c r="M181" i="4"/>
  <c r="L181" i="4"/>
  <c r="K181" i="4"/>
  <c r="J181" i="4"/>
  <c r="I181" i="4"/>
  <c r="F181" i="4"/>
  <c r="C181" i="4"/>
  <c r="B181" i="4"/>
  <c r="M180" i="4"/>
  <c r="L180" i="4"/>
  <c r="K180" i="4"/>
  <c r="J180" i="4"/>
  <c r="I180" i="4"/>
  <c r="F180" i="4"/>
  <c r="C180" i="4"/>
  <c r="B180" i="4"/>
  <c r="M179" i="4"/>
  <c r="L179" i="4"/>
  <c r="K179" i="4"/>
  <c r="J179" i="4"/>
  <c r="I179" i="4"/>
  <c r="F179" i="4"/>
  <c r="C179" i="4"/>
  <c r="B179" i="4"/>
  <c r="M178" i="4"/>
  <c r="L178" i="4"/>
  <c r="K178" i="4"/>
  <c r="J178" i="4"/>
  <c r="I178" i="4"/>
  <c r="F178" i="4"/>
  <c r="C178" i="4"/>
  <c r="B178" i="4"/>
  <c r="M177" i="4"/>
  <c r="L177" i="4"/>
  <c r="K177" i="4"/>
  <c r="J177" i="4"/>
  <c r="I177" i="4"/>
  <c r="F177" i="4"/>
  <c r="C177" i="4"/>
  <c r="B177" i="4"/>
  <c r="M176" i="4"/>
  <c r="L176" i="4"/>
  <c r="K176" i="4"/>
  <c r="J176" i="4"/>
  <c r="I176" i="4"/>
  <c r="F176" i="4"/>
  <c r="C176" i="4"/>
  <c r="B176" i="4"/>
  <c r="M175" i="4"/>
  <c r="L175" i="4"/>
  <c r="K175" i="4"/>
  <c r="J175" i="4"/>
  <c r="I175" i="4"/>
  <c r="F175" i="4"/>
  <c r="C175" i="4"/>
  <c r="B175" i="4"/>
  <c r="M174" i="4"/>
  <c r="L174" i="4"/>
  <c r="K174" i="4"/>
  <c r="J174" i="4"/>
  <c r="I174" i="4"/>
  <c r="F174" i="4"/>
  <c r="C174" i="4"/>
  <c r="B174" i="4"/>
  <c r="M173" i="4"/>
  <c r="L173" i="4"/>
  <c r="K173" i="4"/>
  <c r="J173" i="4"/>
  <c r="I173" i="4"/>
  <c r="F173" i="4"/>
  <c r="C173" i="4"/>
  <c r="B173" i="4"/>
  <c r="M172" i="4"/>
  <c r="L172" i="4"/>
  <c r="K172" i="4"/>
  <c r="J172" i="4"/>
  <c r="I172" i="4"/>
  <c r="F172" i="4"/>
  <c r="C172" i="4"/>
  <c r="B172" i="4"/>
  <c r="M171" i="4"/>
  <c r="L171" i="4"/>
  <c r="K171" i="4"/>
  <c r="J171" i="4"/>
  <c r="I171" i="4"/>
  <c r="F171" i="4"/>
  <c r="C171" i="4"/>
  <c r="B171" i="4"/>
  <c r="M170" i="4"/>
  <c r="L170" i="4"/>
  <c r="K170" i="4"/>
  <c r="J170" i="4"/>
  <c r="I170" i="4"/>
  <c r="F170" i="4"/>
  <c r="C170" i="4"/>
  <c r="B170" i="4"/>
  <c r="M169" i="4"/>
  <c r="L169" i="4"/>
  <c r="K169" i="4"/>
  <c r="J169" i="4"/>
  <c r="I169" i="4"/>
  <c r="F169" i="4"/>
  <c r="C169" i="4"/>
  <c r="B169" i="4"/>
  <c r="M168" i="4"/>
  <c r="L168" i="4"/>
  <c r="K168" i="4"/>
  <c r="J168" i="4"/>
  <c r="I168" i="4"/>
  <c r="F168" i="4"/>
  <c r="C168" i="4"/>
  <c r="B168" i="4"/>
  <c r="M167" i="4"/>
  <c r="L167" i="4"/>
  <c r="K167" i="4"/>
  <c r="J167" i="4"/>
  <c r="I167" i="4"/>
  <c r="F167" i="4"/>
  <c r="C167" i="4"/>
  <c r="B167" i="4"/>
  <c r="M166" i="4"/>
  <c r="L166" i="4"/>
  <c r="K166" i="4"/>
  <c r="J166" i="4"/>
  <c r="I166" i="4"/>
  <c r="F166" i="4"/>
  <c r="C166" i="4"/>
  <c r="B166" i="4"/>
  <c r="M165" i="4"/>
  <c r="L165" i="4"/>
  <c r="K165" i="4"/>
  <c r="J165" i="4"/>
  <c r="I165" i="4"/>
  <c r="F165" i="4"/>
  <c r="C165" i="4"/>
  <c r="B165" i="4"/>
  <c r="M164" i="4"/>
  <c r="L164" i="4"/>
  <c r="K164" i="4"/>
  <c r="J164" i="4"/>
  <c r="I164" i="4"/>
  <c r="F164" i="4"/>
  <c r="C164" i="4"/>
  <c r="B164" i="4"/>
  <c r="M163" i="4"/>
  <c r="L163" i="4"/>
  <c r="K163" i="4"/>
  <c r="J163" i="4"/>
  <c r="I163" i="4"/>
  <c r="F163" i="4"/>
  <c r="C163" i="4"/>
  <c r="B163" i="4"/>
  <c r="M162" i="4"/>
  <c r="L162" i="4"/>
  <c r="K162" i="4"/>
  <c r="J162" i="4"/>
  <c r="I162" i="4"/>
  <c r="F162" i="4"/>
  <c r="C162" i="4"/>
  <c r="B162" i="4"/>
  <c r="M161" i="4"/>
  <c r="L161" i="4"/>
  <c r="K161" i="4"/>
  <c r="J161" i="4"/>
  <c r="I161" i="4"/>
  <c r="F161" i="4"/>
  <c r="C161" i="4"/>
  <c r="B161" i="4"/>
  <c r="M160" i="4"/>
  <c r="L160" i="4"/>
  <c r="K160" i="4"/>
  <c r="J160" i="4"/>
  <c r="I160" i="4"/>
  <c r="F160" i="4"/>
  <c r="C160" i="4"/>
  <c r="B160" i="4"/>
  <c r="M159" i="4"/>
  <c r="L159" i="4"/>
  <c r="K159" i="4"/>
  <c r="J159" i="4"/>
  <c r="I159" i="4"/>
  <c r="F159" i="4"/>
  <c r="C159" i="4"/>
  <c r="B159" i="4"/>
  <c r="M158" i="4"/>
  <c r="L158" i="4"/>
  <c r="K158" i="4"/>
  <c r="J158" i="4"/>
  <c r="I158" i="4"/>
  <c r="F158" i="4"/>
  <c r="C158" i="4"/>
  <c r="B158" i="4"/>
  <c r="M157" i="4"/>
  <c r="L157" i="4"/>
  <c r="K157" i="4"/>
  <c r="J157" i="4"/>
  <c r="I157" i="4"/>
  <c r="F157" i="4"/>
  <c r="C157" i="4"/>
  <c r="B157" i="4"/>
  <c r="M156" i="4"/>
  <c r="L156" i="4"/>
  <c r="K156" i="4"/>
  <c r="J156" i="4"/>
  <c r="I156" i="4"/>
  <c r="F156" i="4"/>
  <c r="C156" i="4"/>
  <c r="B156" i="4"/>
  <c r="M155" i="4"/>
  <c r="L155" i="4"/>
  <c r="K155" i="4"/>
  <c r="J155" i="4"/>
  <c r="I155" i="4"/>
  <c r="F155" i="4"/>
  <c r="C155" i="4"/>
  <c r="B155" i="4"/>
  <c r="M154" i="4"/>
  <c r="L154" i="4"/>
  <c r="K154" i="4"/>
  <c r="J154" i="4"/>
  <c r="I154" i="4"/>
  <c r="F154" i="4"/>
  <c r="C154" i="4"/>
  <c r="B154" i="4"/>
  <c r="M153" i="4"/>
  <c r="L153" i="4"/>
  <c r="K153" i="4"/>
  <c r="J153" i="4"/>
  <c r="I153" i="4"/>
  <c r="F153" i="4"/>
  <c r="C153" i="4"/>
  <c r="B153" i="4"/>
  <c r="M152" i="4"/>
  <c r="L152" i="4"/>
  <c r="K152" i="4"/>
  <c r="J152" i="4"/>
  <c r="I152" i="4"/>
  <c r="F152" i="4"/>
  <c r="C152" i="4"/>
  <c r="B152" i="4"/>
  <c r="M151" i="4"/>
  <c r="L151" i="4"/>
  <c r="K151" i="4"/>
  <c r="J151" i="4"/>
  <c r="I151" i="4"/>
  <c r="F151" i="4"/>
  <c r="C151" i="4"/>
  <c r="B151" i="4"/>
  <c r="M150" i="4"/>
  <c r="L150" i="4"/>
  <c r="K150" i="4"/>
  <c r="J150" i="4"/>
  <c r="I150" i="4"/>
  <c r="F150" i="4"/>
  <c r="C150" i="4"/>
  <c r="B150" i="4"/>
  <c r="M149" i="4"/>
  <c r="L149" i="4"/>
  <c r="K149" i="4"/>
  <c r="J149" i="4"/>
  <c r="I149" i="4"/>
  <c r="F149" i="4"/>
  <c r="C149" i="4"/>
  <c r="B149" i="4"/>
  <c r="M148" i="4"/>
  <c r="L148" i="4"/>
  <c r="K148" i="4"/>
  <c r="J148" i="4"/>
  <c r="I148" i="4"/>
  <c r="F148" i="4"/>
  <c r="C148" i="4"/>
  <c r="B148" i="4"/>
  <c r="M147" i="4"/>
  <c r="L147" i="4"/>
  <c r="K147" i="4"/>
  <c r="J147" i="4"/>
  <c r="I147" i="4"/>
  <c r="F147" i="4"/>
  <c r="C147" i="4"/>
  <c r="B147" i="4"/>
  <c r="M146" i="4"/>
  <c r="L146" i="4"/>
  <c r="K146" i="4"/>
  <c r="J146" i="4"/>
  <c r="I146" i="4"/>
  <c r="F146" i="4"/>
  <c r="C146" i="4"/>
  <c r="B146" i="4"/>
  <c r="M145" i="4"/>
  <c r="L145" i="4"/>
  <c r="K145" i="4"/>
  <c r="J145" i="4"/>
  <c r="I145" i="4"/>
  <c r="F145" i="4"/>
  <c r="C145" i="4"/>
  <c r="B145" i="4"/>
  <c r="M144" i="4"/>
  <c r="L144" i="4"/>
  <c r="K144" i="4"/>
  <c r="J144" i="4"/>
  <c r="I144" i="4"/>
  <c r="F144" i="4"/>
  <c r="C144" i="4"/>
  <c r="B144" i="4"/>
  <c r="M143" i="4"/>
  <c r="L143" i="4"/>
  <c r="K143" i="4"/>
  <c r="J143" i="4"/>
  <c r="I143" i="4"/>
  <c r="F143" i="4"/>
  <c r="C143" i="4"/>
  <c r="B143" i="4"/>
  <c r="M142" i="4"/>
  <c r="L142" i="4"/>
  <c r="K142" i="4"/>
  <c r="J142" i="4"/>
  <c r="I142" i="4"/>
  <c r="F142" i="4"/>
  <c r="C142" i="4"/>
  <c r="B142" i="4"/>
  <c r="M141" i="4"/>
  <c r="L141" i="4"/>
  <c r="K141" i="4"/>
  <c r="J141" i="4"/>
  <c r="I141" i="4"/>
  <c r="F141" i="4"/>
  <c r="C141" i="4"/>
  <c r="B141" i="4"/>
  <c r="M140" i="4"/>
  <c r="L140" i="4"/>
  <c r="K140" i="4"/>
  <c r="J140" i="4"/>
  <c r="I140" i="4"/>
  <c r="F140" i="4"/>
  <c r="C140" i="4"/>
  <c r="B140" i="4"/>
  <c r="M139" i="4"/>
  <c r="L139" i="4"/>
  <c r="K139" i="4"/>
  <c r="J139" i="4"/>
  <c r="I139" i="4"/>
  <c r="F139" i="4"/>
  <c r="C139" i="4"/>
  <c r="B139" i="4"/>
  <c r="M138" i="4"/>
  <c r="L138" i="4"/>
  <c r="K138" i="4"/>
  <c r="J138" i="4"/>
  <c r="I138" i="4"/>
  <c r="F138" i="4"/>
  <c r="C138" i="4"/>
  <c r="B138" i="4"/>
  <c r="M137" i="4"/>
  <c r="L137" i="4"/>
  <c r="K137" i="4"/>
  <c r="J137" i="4"/>
  <c r="I137" i="4"/>
  <c r="F137" i="4"/>
  <c r="C137" i="4"/>
  <c r="B137" i="4"/>
  <c r="M136" i="4"/>
  <c r="L136" i="4"/>
  <c r="K136" i="4"/>
  <c r="J136" i="4"/>
  <c r="I136" i="4"/>
  <c r="F136" i="4"/>
  <c r="C136" i="4"/>
  <c r="B136" i="4"/>
  <c r="M135" i="4"/>
  <c r="L135" i="4"/>
  <c r="K135" i="4"/>
  <c r="J135" i="4"/>
  <c r="I135" i="4"/>
  <c r="F135" i="4"/>
  <c r="C135" i="4"/>
  <c r="B135" i="4"/>
  <c r="M134" i="4"/>
  <c r="L134" i="4"/>
  <c r="K134" i="4"/>
  <c r="J134" i="4"/>
  <c r="I134" i="4"/>
  <c r="F134" i="4"/>
  <c r="C134" i="4"/>
  <c r="B134" i="4"/>
  <c r="M133" i="4"/>
  <c r="L133" i="4"/>
  <c r="K133" i="4"/>
  <c r="J133" i="4"/>
  <c r="I133" i="4"/>
  <c r="F133" i="4"/>
  <c r="C133" i="4"/>
  <c r="B133" i="4"/>
  <c r="M132" i="4"/>
  <c r="L132" i="4"/>
  <c r="K132" i="4"/>
  <c r="J132" i="4"/>
  <c r="I132" i="4"/>
  <c r="F132" i="4"/>
  <c r="C132" i="4"/>
  <c r="B132" i="4"/>
  <c r="M131" i="4"/>
  <c r="L131" i="4"/>
  <c r="K131" i="4"/>
  <c r="J131" i="4"/>
  <c r="I131" i="4"/>
  <c r="F131" i="4"/>
  <c r="C131" i="4"/>
  <c r="B131" i="4"/>
  <c r="M130" i="4"/>
  <c r="L130" i="4"/>
  <c r="K130" i="4"/>
  <c r="J130" i="4"/>
  <c r="I130" i="4"/>
  <c r="F130" i="4"/>
  <c r="C130" i="4"/>
  <c r="B130" i="4"/>
  <c r="M129" i="4"/>
  <c r="L129" i="4"/>
  <c r="K129" i="4"/>
  <c r="J129" i="4"/>
  <c r="I129" i="4"/>
  <c r="F129" i="4"/>
  <c r="C129" i="4"/>
  <c r="B129" i="4"/>
  <c r="M128" i="4"/>
  <c r="L128" i="4"/>
  <c r="K128" i="4"/>
  <c r="J128" i="4"/>
  <c r="I128" i="4"/>
  <c r="F128" i="4"/>
  <c r="C128" i="4"/>
  <c r="B128" i="4"/>
  <c r="M127" i="4"/>
  <c r="L127" i="4"/>
  <c r="K127" i="4"/>
  <c r="J127" i="4"/>
  <c r="I127" i="4"/>
  <c r="F127" i="4"/>
  <c r="C127" i="4"/>
  <c r="B127" i="4"/>
  <c r="M126" i="4"/>
  <c r="L126" i="4"/>
  <c r="K126" i="4"/>
  <c r="J126" i="4"/>
  <c r="I126" i="4"/>
  <c r="F126" i="4"/>
  <c r="C126" i="4"/>
  <c r="B126" i="4"/>
  <c r="M125" i="4"/>
  <c r="L125" i="4"/>
  <c r="K125" i="4"/>
  <c r="J125" i="4"/>
  <c r="I125" i="4"/>
  <c r="F125" i="4"/>
  <c r="C125" i="4"/>
  <c r="B125" i="4"/>
  <c r="M124" i="4"/>
  <c r="L124" i="4"/>
  <c r="K124" i="4"/>
  <c r="J124" i="4"/>
  <c r="I124" i="4"/>
  <c r="F124" i="4"/>
  <c r="C124" i="4"/>
  <c r="B124" i="4"/>
  <c r="M123" i="4"/>
  <c r="L123" i="4"/>
  <c r="K123" i="4"/>
  <c r="J123" i="4"/>
  <c r="I123" i="4"/>
  <c r="F123" i="4"/>
  <c r="C123" i="4"/>
  <c r="B123" i="4"/>
  <c r="M122" i="4"/>
  <c r="L122" i="4"/>
  <c r="K122" i="4"/>
  <c r="J122" i="4"/>
  <c r="I122" i="4"/>
  <c r="F122" i="4"/>
  <c r="C122" i="4"/>
  <c r="B122" i="4"/>
  <c r="M121" i="4"/>
  <c r="L121" i="4"/>
  <c r="K121" i="4"/>
  <c r="J121" i="4"/>
  <c r="I121" i="4"/>
  <c r="F121" i="4"/>
  <c r="C121" i="4"/>
  <c r="B121" i="4"/>
  <c r="M120" i="4"/>
  <c r="L120" i="4"/>
  <c r="K120" i="4"/>
  <c r="J120" i="4"/>
  <c r="I120" i="4"/>
  <c r="F120" i="4"/>
  <c r="C120" i="4"/>
  <c r="B120" i="4"/>
  <c r="M119" i="4"/>
  <c r="L119" i="4"/>
  <c r="K119" i="4"/>
  <c r="J119" i="4"/>
  <c r="I119" i="4"/>
  <c r="F119" i="4"/>
  <c r="C119" i="4"/>
  <c r="B119" i="4"/>
  <c r="M118" i="4"/>
  <c r="L118" i="4"/>
  <c r="K118" i="4"/>
  <c r="J118" i="4"/>
  <c r="I118" i="4"/>
  <c r="F118" i="4"/>
  <c r="C118" i="4"/>
  <c r="B118" i="4"/>
  <c r="M117" i="4"/>
  <c r="L117" i="4"/>
  <c r="K117" i="4"/>
  <c r="J117" i="4"/>
  <c r="I117" i="4"/>
  <c r="F117" i="4"/>
  <c r="C117" i="4"/>
  <c r="B117" i="4"/>
  <c r="M116" i="4"/>
  <c r="L116" i="4"/>
  <c r="K116" i="4"/>
  <c r="J116" i="4"/>
  <c r="I116" i="4"/>
  <c r="F116" i="4"/>
  <c r="C116" i="4"/>
  <c r="B116" i="4"/>
  <c r="M115" i="4"/>
  <c r="L115" i="4"/>
  <c r="K115" i="4"/>
  <c r="J115" i="4"/>
  <c r="I115" i="4"/>
  <c r="F115" i="4"/>
  <c r="C115" i="4"/>
  <c r="B115" i="4"/>
  <c r="M114" i="4"/>
  <c r="L114" i="4"/>
  <c r="K114" i="4"/>
  <c r="J114" i="4"/>
  <c r="I114" i="4"/>
  <c r="F114" i="4"/>
  <c r="C114" i="4"/>
  <c r="B114" i="4"/>
  <c r="M113" i="4"/>
  <c r="L113" i="4"/>
  <c r="K113" i="4"/>
  <c r="J113" i="4"/>
  <c r="I113" i="4"/>
  <c r="F113" i="4"/>
  <c r="C113" i="4"/>
  <c r="B113" i="4"/>
  <c r="M112" i="4"/>
  <c r="L112" i="4"/>
  <c r="K112" i="4"/>
  <c r="J112" i="4"/>
  <c r="I112" i="4"/>
  <c r="F112" i="4"/>
  <c r="C112" i="4"/>
  <c r="B112" i="4"/>
  <c r="M111" i="4"/>
  <c r="L111" i="4"/>
  <c r="K111" i="4"/>
  <c r="J111" i="4"/>
  <c r="I111" i="4"/>
  <c r="F111" i="4"/>
  <c r="C111" i="4"/>
  <c r="B111" i="4"/>
  <c r="M110" i="4"/>
  <c r="L110" i="4"/>
  <c r="K110" i="4"/>
  <c r="J110" i="4"/>
  <c r="I110" i="4"/>
  <c r="F110" i="4"/>
  <c r="C110" i="4"/>
  <c r="B110" i="4"/>
  <c r="M109" i="4"/>
  <c r="L109" i="4"/>
  <c r="K109" i="4"/>
  <c r="J109" i="4"/>
  <c r="I109" i="4"/>
  <c r="F109" i="4"/>
  <c r="C109" i="4"/>
  <c r="B109" i="4"/>
  <c r="M108" i="4"/>
  <c r="L108" i="4"/>
  <c r="K108" i="4"/>
  <c r="J108" i="4"/>
  <c r="I108" i="4"/>
  <c r="F108" i="4"/>
  <c r="C108" i="4"/>
  <c r="B108" i="4"/>
  <c r="M107" i="4"/>
  <c r="L107" i="4"/>
  <c r="K107" i="4"/>
  <c r="J107" i="4"/>
  <c r="I107" i="4"/>
  <c r="F107" i="4"/>
  <c r="C107" i="4"/>
  <c r="B107" i="4"/>
  <c r="M106" i="4"/>
  <c r="L106" i="4"/>
  <c r="K106" i="4"/>
  <c r="J106" i="4"/>
  <c r="I106" i="4"/>
  <c r="F106" i="4"/>
  <c r="C106" i="4"/>
  <c r="B106" i="4"/>
  <c r="M105" i="4"/>
  <c r="L105" i="4"/>
  <c r="K105" i="4"/>
  <c r="J105" i="4"/>
  <c r="I105" i="4"/>
  <c r="F105" i="4"/>
  <c r="C105" i="4"/>
  <c r="B105" i="4"/>
  <c r="M104" i="4"/>
  <c r="L104" i="4"/>
  <c r="K104" i="4"/>
  <c r="J104" i="4"/>
  <c r="I104" i="4"/>
  <c r="F104" i="4"/>
  <c r="C104" i="4"/>
  <c r="B104" i="4"/>
  <c r="M103" i="4"/>
  <c r="L103" i="4"/>
  <c r="K103" i="4"/>
  <c r="J103" i="4"/>
  <c r="I103" i="4"/>
  <c r="F103" i="4"/>
  <c r="C103" i="4"/>
  <c r="B103" i="4"/>
  <c r="M102" i="4"/>
  <c r="L102" i="4"/>
  <c r="K102" i="4"/>
  <c r="J102" i="4"/>
  <c r="I102" i="4"/>
  <c r="F102" i="4"/>
  <c r="C102" i="4"/>
  <c r="B102" i="4"/>
  <c r="M101" i="4"/>
  <c r="L101" i="4"/>
  <c r="K101" i="4"/>
  <c r="J101" i="4"/>
  <c r="I101" i="4"/>
  <c r="F101" i="4"/>
  <c r="C101" i="4"/>
  <c r="B101" i="4"/>
  <c r="M100" i="4"/>
  <c r="L100" i="4"/>
  <c r="K100" i="4"/>
  <c r="J100" i="4"/>
  <c r="I100" i="4"/>
  <c r="F100" i="4"/>
  <c r="C100" i="4"/>
  <c r="B100" i="4"/>
  <c r="M99" i="4"/>
  <c r="L99" i="4"/>
  <c r="K99" i="4"/>
  <c r="J99" i="4"/>
  <c r="I99" i="4"/>
  <c r="F99" i="4"/>
  <c r="C99" i="4"/>
  <c r="B99" i="4"/>
  <c r="M98" i="4"/>
  <c r="L98" i="4"/>
  <c r="K98" i="4"/>
  <c r="J98" i="4"/>
  <c r="I98" i="4"/>
  <c r="F98" i="4"/>
  <c r="C98" i="4"/>
  <c r="B98" i="4"/>
  <c r="M97" i="4"/>
  <c r="L97" i="4"/>
  <c r="K97" i="4"/>
  <c r="J97" i="4"/>
  <c r="I97" i="4"/>
  <c r="F97" i="4"/>
  <c r="C97" i="4"/>
  <c r="B97" i="4"/>
  <c r="M96" i="4"/>
  <c r="L96" i="4"/>
  <c r="K96" i="4"/>
  <c r="J96" i="4"/>
  <c r="I96" i="4"/>
  <c r="F96" i="4"/>
  <c r="C96" i="4"/>
  <c r="B96" i="4"/>
  <c r="M95" i="4"/>
  <c r="L95" i="4"/>
  <c r="K95" i="4"/>
  <c r="J95" i="4"/>
  <c r="I95" i="4"/>
  <c r="F95" i="4"/>
  <c r="C95" i="4"/>
  <c r="B95" i="4"/>
  <c r="M94" i="4"/>
  <c r="L94" i="4"/>
  <c r="K94" i="4"/>
  <c r="J94" i="4"/>
  <c r="I94" i="4"/>
  <c r="F94" i="4"/>
  <c r="C94" i="4"/>
  <c r="B94" i="4"/>
  <c r="M93" i="4"/>
  <c r="L93" i="4"/>
  <c r="K93" i="4"/>
  <c r="J93" i="4"/>
  <c r="I93" i="4"/>
  <c r="F93" i="4"/>
  <c r="C93" i="4"/>
  <c r="B93" i="4"/>
  <c r="M92" i="4"/>
  <c r="L92" i="4"/>
  <c r="K92" i="4"/>
  <c r="J92" i="4"/>
  <c r="I92" i="4"/>
  <c r="F92" i="4"/>
  <c r="C92" i="4"/>
  <c r="B92" i="4"/>
  <c r="M91" i="4"/>
  <c r="L91" i="4"/>
  <c r="K91" i="4"/>
  <c r="J91" i="4"/>
  <c r="I91" i="4"/>
  <c r="F91" i="4"/>
  <c r="C91" i="4"/>
  <c r="B91" i="4"/>
  <c r="M90" i="4"/>
  <c r="L90" i="4"/>
  <c r="K90" i="4"/>
  <c r="J90" i="4"/>
  <c r="I90" i="4"/>
  <c r="F90" i="4"/>
  <c r="C90" i="4"/>
  <c r="B90" i="4"/>
  <c r="M89" i="4"/>
  <c r="L89" i="4"/>
  <c r="K89" i="4"/>
  <c r="J89" i="4"/>
  <c r="I89" i="4"/>
  <c r="F89" i="4"/>
  <c r="C89" i="4"/>
  <c r="B89" i="4"/>
  <c r="M88" i="4"/>
  <c r="L88" i="4"/>
  <c r="K88" i="4"/>
  <c r="J88" i="4"/>
  <c r="I88" i="4"/>
  <c r="F88" i="4"/>
  <c r="C88" i="4"/>
  <c r="B88" i="4"/>
  <c r="M87" i="4"/>
  <c r="L87" i="4"/>
  <c r="K87" i="4"/>
  <c r="J87" i="4"/>
  <c r="I87" i="4"/>
  <c r="F87" i="4"/>
  <c r="C87" i="4"/>
  <c r="B87" i="4"/>
  <c r="M86" i="4"/>
  <c r="L86" i="4"/>
  <c r="K86" i="4"/>
  <c r="J86" i="4"/>
  <c r="I86" i="4"/>
  <c r="F86" i="4"/>
  <c r="C86" i="4"/>
  <c r="B86" i="4"/>
  <c r="M85" i="4"/>
  <c r="L85" i="4"/>
  <c r="K85" i="4"/>
  <c r="J85" i="4"/>
  <c r="I85" i="4"/>
  <c r="F85" i="4"/>
  <c r="C85" i="4"/>
  <c r="B85" i="4"/>
  <c r="M84" i="4"/>
  <c r="L84" i="4"/>
  <c r="K84" i="4"/>
  <c r="J84" i="4"/>
  <c r="I84" i="4"/>
  <c r="F84" i="4"/>
  <c r="C84" i="4"/>
  <c r="B84" i="4"/>
  <c r="M83" i="4"/>
  <c r="L83" i="4"/>
  <c r="K83" i="4"/>
  <c r="J83" i="4"/>
  <c r="I83" i="4"/>
  <c r="F83" i="4"/>
  <c r="C83" i="4"/>
  <c r="B83" i="4"/>
  <c r="M82" i="4"/>
  <c r="L82" i="4"/>
  <c r="K82" i="4"/>
  <c r="J82" i="4"/>
  <c r="I82" i="4"/>
  <c r="F82" i="4"/>
  <c r="C82" i="4"/>
  <c r="B82" i="4"/>
  <c r="M81" i="4"/>
  <c r="L81" i="4"/>
  <c r="K81" i="4"/>
  <c r="J81" i="4"/>
  <c r="I81" i="4"/>
  <c r="F81" i="4"/>
  <c r="C81" i="4"/>
  <c r="B81" i="4"/>
  <c r="M80" i="4"/>
  <c r="L80" i="4"/>
  <c r="K80" i="4"/>
  <c r="J80" i="4"/>
  <c r="I80" i="4"/>
  <c r="F80" i="4"/>
  <c r="C80" i="4"/>
  <c r="B80" i="4"/>
  <c r="M79" i="4"/>
  <c r="L79" i="4"/>
  <c r="K79" i="4"/>
  <c r="J79" i="4"/>
  <c r="I79" i="4"/>
  <c r="F79" i="4"/>
  <c r="C79" i="4"/>
  <c r="B79" i="4"/>
  <c r="M78" i="4"/>
  <c r="L78" i="4"/>
  <c r="K78" i="4"/>
  <c r="J78" i="4"/>
  <c r="I78" i="4"/>
  <c r="F78" i="4"/>
  <c r="C78" i="4"/>
  <c r="B78" i="4"/>
  <c r="M77" i="4"/>
  <c r="L77" i="4"/>
  <c r="K77" i="4"/>
  <c r="J77" i="4"/>
  <c r="I77" i="4"/>
  <c r="F77" i="4"/>
  <c r="C77" i="4"/>
  <c r="B77" i="4"/>
  <c r="M76" i="4"/>
  <c r="L76" i="4"/>
  <c r="K76" i="4"/>
  <c r="J76" i="4"/>
  <c r="I76" i="4"/>
  <c r="F76" i="4"/>
  <c r="C76" i="4"/>
  <c r="B76" i="4"/>
  <c r="M75" i="4"/>
  <c r="L75" i="4"/>
  <c r="K75" i="4"/>
  <c r="J75" i="4"/>
  <c r="I75" i="4"/>
  <c r="F75" i="4"/>
  <c r="C75" i="4"/>
  <c r="B75" i="4"/>
  <c r="M74" i="4"/>
  <c r="L74" i="4"/>
  <c r="K74" i="4"/>
  <c r="J74" i="4"/>
  <c r="I74" i="4"/>
  <c r="F74" i="4"/>
  <c r="C74" i="4"/>
  <c r="B74" i="4"/>
  <c r="M73" i="4"/>
  <c r="L73" i="4"/>
  <c r="K73" i="4"/>
  <c r="J73" i="4"/>
  <c r="I73" i="4"/>
  <c r="F73" i="4"/>
  <c r="C73" i="4"/>
  <c r="B73" i="4"/>
  <c r="M72" i="4"/>
  <c r="L72" i="4"/>
  <c r="K72" i="4"/>
  <c r="J72" i="4"/>
  <c r="I72" i="4"/>
  <c r="F72" i="4"/>
  <c r="C72" i="4"/>
  <c r="B72" i="4"/>
  <c r="M71" i="4"/>
  <c r="L71" i="4"/>
  <c r="K71" i="4"/>
  <c r="J71" i="4"/>
  <c r="I71" i="4"/>
  <c r="F71" i="4"/>
  <c r="C71" i="4"/>
  <c r="B71" i="4"/>
  <c r="M70" i="4"/>
  <c r="L70" i="4"/>
  <c r="K70" i="4"/>
  <c r="J70" i="4"/>
  <c r="I70" i="4"/>
  <c r="F70" i="4"/>
  <c r="C70" i="4"/>
  <c r="B70" i="4"/>
  <c r="M69" i="4"/>
  <c r="L69" i="4"/>
  <c r="K69" i="4"/>
  <c r="J69" i="4"/>
  <c r="I69" i="4"/>
  <c r="F69" i="4"/>
  <c r="C69" i="4"/>
  <c r="B69" i="4"/>
  <c r="M68" i="4"/>
  <c r="L68" i="4"/>
  <c r="K68" i="4"/>
  <c r="J68" i="4"/>
  <c r="I68" i="4"/>
  <c r="F68" i="4"/>
  <c r="C68" i="4"/>
  <c r="B68" i="4"/>
  <c r="M67" i="4"/>
  <c r="L67" i="4"/>
  <c r="K67" i="4"/>
  <c r="J67" i="4"/>
  <c r="I67" i="4"/>
  <c r="F67" i="4"/>
  <c r="C67" i="4"/>
  <c r="B67" i="4"/>
  <c r="M66" i="4"/>
  <c r="L66" i="4"/>
  <c r="K66" i="4"/>
  <c r="J66" i="4"/>
  <c r="I66" i="4"/>
  <c r="F66" i="4"/>
  <c r="C66" i="4"/>
  <c r="B66" i="4"/>
  <c r="M65" i="4"/>
  <c r="L65" i="4"/>
  <c r="K65" i="4"/>
  <c r="J65" i="4"/>
  <c r="I65" i="4"/>
  <c r="F65" i="4"/>
  <c r="C65" i="4"/>
  <c r="B65" i="4"/>
  <c r="M64" i="4"/>
  <c r="L64" i="4"/>
  <c r="K64" i="4"/>
  <c r="J64" i="4"/>
  <c r="I64" i="4"/>
  <c r="F64" i="4"/>
  <c r="C64" i="4"/>
  <c r="B64" i="4"/>
  <c r="M63" i="4"/>
  <c r="L63" i="4"/>
  <c r="K63" i="4"/>
  <c r="J63" i="4"/>
  <c r="I63" i="4"/>
  <c r="F63" i="4"/>
  <c r="C63" i="4"/>
  <c r="B63" i="4"/>
  <c r="M62" i="4"/>
  <c r="L62" i="4"/>
  <c r="K62" i="4"/>
  <c r="J62" i="4"/>
  <c r="I62" i="4"/>
  <c r="F62" i="4"/>
  <c r="C62" i="4"/>
  <c r="B62" i="4"/>
  <c r="M61" i="4"/>
  <c r="L61" i="4"/>
  <c r="K61" i="4"/>
  <c r="J61" i="4"/>
  <c r="I61" i="4"/>
  <c r="F61" i="4"/>
  <c r="C61" i="4"/>
  <c r="B61" i="4"/>
  <c r="M60" i="4"/>
  <c r="L60" i="4"/>
  <c r="K60" i="4"/>
  <c r="J60" i="4"/>
  <c r="I60" i="4"/>
  <c r="F60" i="4"/>
  <c r="C60" i="4"/>
  <c r="B60" i="4"/>
  <c r="M59" i="4"/>
  <c r="L59" i="4"/>
  <c r="K59" i="4"/>
  <c r="J59" i="4"/>
  <c r="I59" i="4"/>
  <c r="F59" i="4"/>
  <c r="C59" i="4"/>
  <c r="B59" i="4"/>
  <c r="M58" i="4"/>
  <c r="L58" i="4"/>
  <c r="K58" i="4"/>
  <c r="J58" i="4"/>
  <c r="I58" i="4"/>
  <c r="F58" i="4"/>
  <c r="C58" i="4"/>
  <c r="B58" i="4"/>
  <c r="M57" i="4"/>
  <c r="L57" i="4"/>
  <c r="K57" i="4"/>
  <c r="J57" i="4"/>
  <c r="I57" i="4"/>
  <c r="F57" i="4"/>
  <c r="C57" i="4"/>
  <c r="B57" i="4"/>
  <c r="M56" i="4"/>
  <c r="L56" i="4"/>
  <c r="K56" i="4"/>
  <c r="J56" i="4"/>
  <c r="I56" i="4"/>
  <c r="F56" i="4"/>
  <c r="C56" i="4"/>
  <c r="B56" i="4"/>
  <c r="M55" i="4"/>
  <c r="L55" i="4"/>
  <c r="K55" i="4"/>
  <c r="J55" i="4"/>
  <c r="I55" i="4"/>
  <c r="F55" i="4"/>
  <c r="C55" i="4"/>
  <c r="B55" i="4"/>
  <c r="M54" i="4"/>
  <c r="L54" i="4"/>
  <c r="K54" i="4"/>
  <c r="J54" i="4"/>
  <c r="I54" i="4"/>
  <c r="F54" i="4"/>
  <c r="C54" i="4"/>
  <c r="B54" i="4"/>
  <c r="M53" i="4"/>
  <c r="L53" i="4"/>
  <c r="K53" i="4"/>
  <c r="J53" i="4"/>
  <c r="I53" i="4"/>
  <c r="F53" i="4"/>
  <c r="C53" i="4"/>
  <c r="B53" i="4"/>
  <c r="M52" i="4"/>
  <c r="L52" i="4"/>
  <c r="K52" i="4"/>
  <c r="J52" i="4"/>
  <c r="I52" i="4"/>
  <c r="F52" i="4"/>
  <c r="C52" i="4"/>
  <c r="B52" i="4"/>
  <c r="M51" i="4"/>
  <c r="L51" i="4"/>
  <c r="K51" i="4"/>
  <c r="J51" i="4"/>
  <c r="I51" i="4"/>
  <c r="F51" i="4"/>
  <c r="C51" i="4"/>
  <c r="B51" i="4"/>
  <c r="M50" i="4"/>
  <c r="L50" i="4"/>
  <c r="K50" i="4"/>
  <c r="J50" i="4"/>
  <c r="I50" i="4"/>
  <c r="F50" i="4"/>
  <c r="C50" i="4"/>
  <c r="B50" i="4"/>
  <c r="M49" i="4"/>
  <c r="L49" i="4"/>
  <c r="K49" i="4"/>
  <c r="J49" i="4"/>
  <c r="I49" i="4"/>
  <c r="F49" i="4"/>
  <c r="C49" i="4"/>
  <c r="B49" i="4"/>
  <c r="M48" i="4"/>
  <c r="L48" i="4"/>
  <c r="K48" i="4"/>
  <c r="J48" i="4"/>
  <c r="I48" i="4"/>
  <c r="F48" i="4"/>
  <c r="C48" i="4"/>
  <c r="B48" i="4"/>
  <c r="M47" i="4"/>
  <c r="L47" i="4"/>
  <c r="K47" i="4"/>
  <c r="J47" i="4"/>
  <c r="I47" i="4"/>
  <c r="F47" i="4"/>
  <c r="C47" i="4"/>
  <c r="B47" i="4"/>
  <c r="M46" i="4"/>
  <c r="L46" i="4"/>
  <c r="K46" i="4"/>
  <c r="J46" i="4"/>
  <c r="I46" i="4"/>
  <c r="F46" i="4"/>
  <c r="C46" i="4"/>
  <c r="B46" i="4"/>
  <c r="M45" i="4"/>
  <c r="L45" i="4"/>
  <c r="K45" i="4"/>
  <c r="J45" i="4"/>
  <c r="I45" i="4"/>
  <c r="F45" i="4"/>
  <c r="C45" i="4"/>
  <c r="B45" i="4"/>
  <c r="M44" i="4"/>
  <c r="L44" i="4"/>
  <c r="K44" i="4"/>
  <c r="J44" i="4"/>
  <c r="I44" i="4"/>
  <c r="F44" i="4"/>
  <c r="C44" i="4"/>
  <c r="B44" i="4"/>
  <c r="M43" i="4"/>
  <c r="L43" i="4"/>
  <c r="K43" i="4"/>
  <c r="J43" i="4"/>
  <c r="I43" i="4"/>
  <c r="F43" i="4"/>
  <c r="C43" i="4"/>
  <c r="B43" i="4"/>
  <c r="M42" i="4"/>
  <c r="L42" i="4"/>
  <c r="K42" i="4"/>
  <c r="J42" i="4"/>
  <c r="I42" i="4"/>
  <c r="F42" i="4"/>
  <c r="C42" i="4"/>
  <c r="B42" i="4"/>
  <c r="M41" i="4"/>
  <c r="L41" i="4"/>
  <c r="K41" i="4"/>
  <c r="J41" i="4"/>
  <c r="I41" i="4"/>
  <c r="F41" i="4"/>
  <c r="C41" i="4"/>
  <c r="B41" i="4"/>
  <c r="M40" i="4"/>
  <c r="L40" i="4"/>
  <c r="K40" i="4"/>
  <c r="J40" i="4"/>
  <c r="I40" i="4"/>
  <c r="F40" i="4"/>
  <c r="C40" i="4"/>
  <c r="B40" i="4"/>
  <c r="M39" i="4"/>
  <c r="L39" i="4"/>
  <c r="K39" i="4"/>
  <c r="J39" i="4"/>
  <c r="I39" i="4"/>
  <c r="F39" i="4"/>
  <c r="C39" i="4"/>
  <c r="B39" i="4"/>
  <c r="M38" i="4"/>
  <c r="L38" i="4"/>
  <c r="K38" i="4"/>
  <c r="J38" i="4"/>
  <c r="I38" i="4"/>
  <c r="F38" i="4"/>
  <c r="C38" i="4"/>
  <c r="B38" i="4"/>
  <c r="M37" i="4"/>
  <c r="L37" i="4"/>
  <c r="K37" i="4"/>
  <c r="J37" i="4"/>
  <c r="I37" i="4"/>
  <c r="F37" i="4"/>
  <c r="C37" i="4"/>
  <c r="B37" i="4"/>
  <c r="M36" i="4"/>
  <c r="L36" i="4"/>
  <c r="K36" i="4"/>
  <c r="J36" i="4"/>
  <c r="I36" i="4"/>
  <c r="F36" i="4"/>
  <c r="C36" i="4"/>
  <c r="B36" i="4"/>
  <c r="M35" i="4"/>
  <c r="L35" i="4"/>
  <c r="K35" i="4"/>
  <c r="J35" i="4"/>
  <c r="I35" i="4"/>
  <c r="F35" i="4"/>
  <c r="C35" i="4"/>
  <c r="B35" i="4"/>
  <c r="M34" i="4"/>
  <c r="L34" i="4"/>
  <c r="K34" i="4"/>
  <c r="J34" i="4"/>
  <c r="I34" i="4"/>
  <c r="F34" i="4"/>
  <c r="C34" i="4"/>
  <c r="B34" i="4"/>
  <c r="M33" i="4"/>
  <c r="L33" i="4"/>
  <c r="K33" i="4"/>
  <c r="J33" i="4"/>
  <c r="I33" i="4"/>
  <c r="F33" i="4"/>
  <c r="C33" i="4"/>
  <c r="B33" i="4"/>
  <c r="M32" i="4"/>
  <c r="L32" i="4"/>
  <c r="K32" i="4"/>
  <c r="J32" i="4"/>
  <c r="I32" i="4"/>
  <c r="F32" i="4"/>
  <c r="C32" i="4"/>
  <c r="B32" i="4"/>
  <c r="M31" i="4"/>
  <c r="L31" i="4"/>
  <c r="K31" i="4"/>
  <c r="J31" i="4"/>
  <c r="I31" i="4"/>
  <c r="F31" i="4"/>
  <c r="C31" i="4"/>
  <c r="B31" i="4"/>
  <c r="M30" i="4"/>
  <c r="L30" i="4"/>
  <c r="K30" i="4"/>
  <c r="J30" i="4"/>
  <c r="I30" i="4"/>
  <c r="F30" i="4"/>
  <c r="C30" i="4"/>
  <c r="B30" i="4"/>
  <c r="M29" i="4"/>
  <c r="L29" i="4"/>
  <c r="K29" i="4"/>
  <c r="J29" i="4"/>
  <c r="I29" i="4"/>
  <c r="F29" i="4"/>
  <c r="C29" i="4"/>
  <c r="B29" i="4"/>
  <c r="M28" i="4"/>
  <c r="L28" i="4"/>
  <c r="K28" i="4"/>
  <c r="J28" i="4"/>
  <c r="I28" i="4"/>
  <c r="F28" i="4"/>
  <c r="C28" i="4"/>
  <c r="B28" i="4"/>
  <c r="M27" i="4"/>
  <c r="L27" i="4"/>
  <c r="K27" i="4"/>
  <c r="J27" i="4"/>
  <c r="I27" i="4"/>
  <c r="F27" i="4"/>
  <c r="C27" i="4"/>
  <c r="B27" i="4"/>
  <c r="M26" i="4"/>
  <c r="L26" i="4"/>
  <c r="K26" i="4"/>
  <c r="J26" i="4"/>
  <c r="I26" i="4"/>
  <c r="F26" i="4"/>
  <c r="C26" i="4"/>
  <c r="B26" i="4"/>
  <c r="M25" i="4"/>
  <c r="L25" i="4"/>
  <c r="K25" i="4"/>
  <c r="J25" i="4"/>
  <c r="I25" i="4"/>
  <c r="F25" i="4"/>
  <c r="C25" i="4"/>
  <c r="B25" i="4"/>
  <c r="M24" i="4"/>
  <c r="L24" i="4"/>
  <c r="K24" i="4"/>
  <c r="J24" i="4"/>
  <c r="I24" i="4"/>
  <c r="F24" i="4"/>
  <c r="C24" i="4"/>
  <c r="B24" i="4"/>
  <c r="M23" i="4"/>
  <c r="L23" i="4"/>
  <c r="K23" i="4"/>
  <c r="J23" i="4"/>
  <c r="I23" i="4"/>
  <c r="F23" i="4"/>
  <c r="C23" i="4"/>
  <c r="B23" i="4"/>
  <c r="M22" i="4"/>
  <c r="L22" i="4"/>
  <c r="K22" i="4"/>
  <c r="J22" i="4"/>
  <c r="I22" i="4"/>
  <c r="F22" i="4"/>
  <c r="C22" i="4"/>
  <c r="B22" i="4"/>
  <c r="M21" i="4"/>
  <c r="L21" i="4"/>
  <c r="K21" i="4"/>
  <c r="J21" i="4"/>
  <c r="I21" i="4"/>
  <c r="F21" i="4"/>
  <c r="C21" i="4"/>
  <c r="B21" i="4"/>
  <c r="M20" i="4"/>
  <c r="L20" i="4"/>
  <c r="K20" i="4"/>
  <c r="J20" i="4"/>
  <c r="I20" i="4"/>
  <c r="F20" i="4"/>
  <c r="C20" i="4"/>
  <c r="B20" i="4"/>
  <c r="M19" i="4"/>
  <c r="L19" i="4"/>
  <c r="K19" i="4"/>
  <c r="J19" i="4"/>
  <c r="I19" i="4"/>
  <c r="F19" i="4"/>
  <c r="C19" i="4"/>
  <c r="B19" i="4"/>
  <c r="M18" i="4"/>
  <c r="L18" i="4"/>
  <c r="K18" i="4"/>
  <c r="J18" i="4"/>
  <c r="I18" i="4"/>
  <c r="F18" i="4"/>
  <c r="C18" i="4"/>
  <c r="B18" i="4"/>
  <c r="M17" i="4"/>
  <c r="L17" i="4"/>
  <c r="K17" i="4"/>
  <c r="J17" i="4"/>
  <c r="I17" i="4"/>
  <c r="F17" i="4"/>
  <c r="C17" i="4"/>
  <c r="B17" i="4"/>
  <c r="M16" i="4"/>
  <c r="L16" i="4"/>
  <c r="K16" i="4"/>
  <c r="J16" i="4"/>
  <c r="I16" i="4"/>
  <c r="F16" i="4"/>
  <c r="C16" i="4"/>
  <c r="B16" i="4"/>
  <c r="M15" i="4"/>
  <c r="L15" i="4"/>
  <c r="K15" i="4"/>
  <c r="J15" i="4"/>
  <c r="I15" i="4"/>
  <c r="F15" i="4"/>
  <c r="C15" i="4"/>
  <c r="B15" i="4"/>
  <c r="M14" i="4"/>
  <c r="L14" i="4"/>
  <c r="K14" i="4"/>
  <c r="J14" i="4"/>
  <c r="I14" i="4"/>
  <c r="F14" i="4"/>
  <c r="C14" i="4"/>
  <c r="B14" i="4"/>
  <c r="M13" i="4"/>
  <c r="L13" i="4"/>
  <c r="K13" i="4"/>
  <c r="J13" i="4"/>
  <c r="I13" i="4"/>
  <c r="F13" i="4"/>
  <c r="C13" i="4"/>
  <c r="B13" i="4"/>
  <c r="M12" i="4"/>
  <c r="L12" i="4"/>
  <c r="K12" i="4"/>
  <c r="J12" i="4"/>
  <c r="I12" i="4"/>
  <c r="F12" i="4"/>
  <c r="C12" i="4"/>
  <c r="B12" i="4"/>
  <c r="M11" i="4"/>
  <c r="L11" i="4"/>
  <c r="K11" i="4"/>
  <c r="J11" i="4"/>
  <c r="I11" i="4"/>
  <c r="F11" i="4"/>
  <c r="C11" i="4"/>
  <c r="B11" i="4"/>
  <c r="M10" i="4"/>
  <c r="L10" i="4"/>
  <c r="K10" i="4"/>
  <c r="J10" i="4"/>
  <c r="I10" i="4"/>
  <c r="F10" i="4"/>
  <c r="C10" i="4"/>
  <c r="B10" i="4"/>
  <c r="M9" i="4"/>
  <c r="L9" i="4"/>
  <c r="K9" i="4"/>
  <c r="J9" i="4"/>
  <c r="I9" i="4"/>
  <c r="F9" i="4"/>
  <c r="C9" i="4"/>
  <c r="B9" i="4"/>
  <c r="M8" i="4"/>
  <c r="L8" i="4"/>
  <c r="K8" i="4"/>
  <c r="J8" i="4"/>
  <c r="I8" i="4"/>
  <c r="F8" i="4"/>
  <c r="C8" i="4"/>
  <c r="B8" i="4"/>
  <c r="M7" i="4"/>
  <c r="L7" i="4"/>
  <c r="K7" i="4"/>
  <c r="J7" i="4"/>
  <c r="I7" i="4"/>
  <c r="F7" i="4"/>
  <c r="C7" i="4"/>
  <c r="B7" i="4"/>
  <c r="F6" i="4"/>
  <c r="C15" i="5" s="1"/>
  <c r="C6" i="4"/>
  <c r="B6" i="4"/>
  <c r="J43" i="3" l="1"/>
  <c r="J21" i="3"/>
  <c r="J58" i="3"/>
  <c r="J53" i="3"/>
  <c r="J93" i="3"/>
  <c r="J52" i="3"/>
  <c r="J66" i="3"/>
  <c r="I6" i="4"/>
  <c r="J6" i="4" s="1"/>
  <c r="J45" i="3"/>
  <c r="J61" i="3"/>
  <c r="J85" i="3"/>
  <c r="J14" i="3"/>
  <c r="J17" i="3"/>
  <c r="C13" i="5"/>
  <c r="J84" i="3"/>
  <c r="J71" i="3"/>
  <c r="J33" i="3"/>
  <c r="J41" i="3"/>
  <c r="J49" i="3"/>
  <c r="J65" i="3"/>
  <c r="J13" i="3"/>
  <c r="J46" i="3"/>
  <c r="J69" i="3"/>
  <c r="J44" i="3"/>
  <c r="J59" i="3"/>
  <c r="J64" i="3"/>
  <c r="J82" i="3"/>
  <c r="J16" i="3"/>
  <c r="J75" i="3"/>
  <c r="J90" i="3"/>
  <c r="J29" i="3"/>
  <c r="J62" i="3"/>
  <c r="J80" i="3"/>
  <c r="J37" i="3"/>
  <c r="J50" i="3"/>
  <c r="J60" i="3"/>
  <c r="J83" i="3"/>
  <c r="J23" i="3"/>
  <c r="J26" i="3"/>
  <c r="J70" i="3"/>
  <c r="J7" i="3"/>
  <c r="J22" i="3"/>
  <c r="J25" i="3"/>
  <c r="J63" i="3"/>
  <c r="J68" i="3"/>
  <c r="J81" i="3"/>
  <c r="J36" i="3"/>
  <c r="J19" i="3"/>
  <c r="J67" i="3"/>
  <c r="J40" i="3"/>
  <c r="J57" i="3"/>
  <c r="J27" i="3"/>
  <c r="J34" i="3"/>
  <c r="J48" i="3"/>
  <c r="J91" i="3"/>
  <c r="J8" i="3"/>
  <c r="J15" i="3"/>
  <c r="J51" i="3"/>
  <c r="J72" i="3"/>
  <c r="J79" i="3"/>
  <c r="J89" i="3"/>
  <c r="J10" i="3"/>
  <c r="J88" i="3"/>
  <c r="J11" i="3"/>
  <c r="J18" i="3"/>
  <c r="J32" i="3"/>
  <c r="H6" i="3"/>
  <c r="J9" i="3"/>
  <c r="J35" i="3"/>
  <c r="J42" i="3"/>
  <c r="J56" i="3"/>
  <c r="J73" i="3"/>
  <c r="J24" i="3"/>
  <c r="J74" i="3"/>
  <c r="J47" i="3"/>
  <c r="J87" i="3"/>
  <c r="C10" i="5"/>
  <c r="C6" i="5" l="1"/>
  <c r="C7" i="5" s="1"/>
  <c r="K6" i="4"/>
  <c r="C16" i="5"/>
  <c r="I6" i="3"/>
  <c r="J6" i="3" s="1"/>
  <c r="K6" i="3" s="1"/>
  <c r="E7" i="3" s="1"/>
  <c r="C19" i="5"/>
  <c r="L6" i="4"/>
  <c r="M6" i="4" s="1"/>
  <c r="C20" i="5" s="1"/>
  <c r="C17" i="5" l="1"/>
  <c r="C8" i="5"/>
  <c r="K7" i="3"/>
  <c r="E8" i="3" s="1"/>
  <c r="F7" i="3"/>
  <c r="C21" i="5" s="1"/>
  <c r="K8" i="3" l="1"/>
  <c r="E9" i="3" s="1"/>
  <c r="F8" i="3"/>
  <c r="F9" i="3" l="1"/>
  <c r="K9" i="3"/>
  <c r="E10" i="3" s="1"/>
  <c r="K10" i="3" l="1"/>
  <c r="E11" i="3" s="1"/>
  <c r="F10" i="3"/>
  <c r="F11" i="3" l="1"/>
  <c r="K11" i="3"/>
  <c r="E12" i="3" s="1"/>
  <c r="F12" i="3" l="1"/>
  <c r="K12" i="3"/>
  <c r="E13" i="3" s="1"/>
  <c r="K13" i="3" l="1"/>
  <c r="E14" i="3" s="1"/>
  <c r="F13" i="3"/>
  <c r="F14" i="3" l="1"/>
  <c r="K14" i="3"/>
  <c r="E15" i="3" s="1"/>
  <c r="K15" i="3" l="1"/>
  <c r="E16" i="3" s="1"/>
  <c r="F15" i="3"/>
  <c r="K16" i="3" l="1"/>
  <c r="E17" i="3" s="1"/>
  <c r="F16" i="3"/>
  <c r="K17" i="3" l="1"/>
  <c r="E18" i="3" s="1"/>
  <c r="F17" i="3"/>
  <c r="F18" i="3" l="1"/>
  <c r="K18" i="3"/>
  <c r="E19" i="3" s="1"/>
  <c r="F19" i="3" l="1"/>
  <c r="K19" i="3"/>
  <c r="E20" i="3" s="1"/>
  <c r="K20" i="3" l="1"/>
  <c r="E21" i="3" s="1"/>
  <c r="F20" i="3"/>
  <c r="K21" i="3" l="1"/>
  <c r="E22" i="3" s="1"/>
  <c r="F21" i="3"/>
  <c r="F22" i="3" l="1"/>
  <c r="K22" i="3"/>
  <c r="E23" i="3" s="1"/>
  <c r="K23" i="3" l="1"/>
  <c r="E24" i="3" s="1"/>
  <c r="F23" i="3"/>
  <c r="F24" i="3" l="1"/>
  <c r="K24" i="3"/>
  <c r="E25" i="3" s="1"/>
  <c r="K25" i="3" l="1"/>
  <c r="E26" i="3" s="1"/>
  <c r="F25" i="3"/>
  <c r="F26" i="3" l="1"/>
  <c r="K26" i="3"/>
  <c r="E27" i="3" s="1"/>
  <c r="F27" i="3" l="1"/>
  <c r="K27" i="3"/>
  <c r="E28" i="3" s="1"/>
  <c r="F28" i="3" l="1"/>
  <c r="K28" i="3"/>
  <c r="E29" i="3" s="1"/>
  <c r="F29" i="3" l="1"/>
  <c r="K29" i="3"/>
  <c r="E30" i="3" s="1"/>
  <c r="F30" i="3" l="1"/>
  <c r="K30" i="3"/>
  <c r="E31" i="3" s="1"/>
  <c r="F31" i="3" l="1"/>
  <c r="K31" i="3"/>
  <c r="E32" i="3" s="1"/>
  <c r="K32" i="3" l="1"/>
  <c r="E33" i="3" s="1"/>
  <c r="F32" i="3"/>
  <c r="K33" i="3" l="1"/>
  <c r="E34" i="3" s="1"/>
  <c r="F33" i="3"/>
  <c r="F34" i="3" l="1"/>
  <c r="K34" i="3"/>
  <c r="E35" i="3" s="1"/>
  <c r="F35" i="3" l="1"/>
  <c r="K35" i="3"/>
  <c r="E36" i="3" s="1"/>
  <c r="F36" i="3" l="1"/>
  <c r="K36" i="3"/>
  <c r="E37" i="3" s="1"/>
  <c r="F37" i="3" l="1"/>
  <c r="K37" i="3"/>
  <c r="E38" i="3" s="1"/>
  <c r="F38" i="3" l="1"/>
  <c r="K38" i="3"/>
  <c r="E39" i="3" s="1"/>
  <c r="K39" i="3" l="1"/>
  <c r="E40" i="3" s="1"/>
  <c r="F39" i="3"/>
  <c r="K40" i="3" l="1"/>
  <c r="E41" i="3" s="1"/>
  <c r="F40" i="3"/>
  <c r="K41" i="3" l="1"/>
  <c r="E42" i="3" s="1"/>
  <c r="F41" i="3"/>
  <c r="K42" i="3" l="1"/>
  <c r="E43" i="3" s="1"/>
  <c r="F42" i="3"/>
  <c r="F43" i="3" l="1"/>
  <c r="K43" i="3"/>
  <c r="E44" i="3" s="1"/>
  <c r="F44" i="3" l="1"/>
  <c r="K44" i="3"/>
  <c r="E45" i="3" s="1"/>
  <c r="K45" i="3" l="1"/>
  <c r="E46" i="3" s="1"/>
  <c r="F45" i="3"/>
  <c r="F46" i="3" l="1"/>
  <c r="K46" i="3"/>
  <c r="E47" i="3" s="1"/>
  <c r="F47" i="3" l="1"/>
  <c r="K47" i="3"/>
  <c r="E48" i="3" s="1"/>
  <c r="F48" i="3" l="1"/>
  <c r="K48" i="3"/>
  <c r="E49" i="3" s="1"/>
  <c r="K49" i="3" l="1"/>
  <c r="E50" i="3" s="1"/>
  <c r="F49" i="3"/>
  <c r="F50" i="3" l="1"/>
  <c r="K50" i="3"/>
  <c r="E51" i="3" s="1"/>
  <c r="K51" i="3" l="1"/>
  <c r="E52" i="3" s="1"/>
  <c r="F51" i="3"/>
  <c r="F52" i="3" l="1"/>
  <c r="K52" i="3"/>
  <c r="E53" i="3" s="1"/>
  <c r="F53" i="3" l="1"/>
  <c r="K53" i="3"/>
  <c r="E54" i="3" s="1"/>
  <c r="F54" i="3" l="1"/>
  <c r="K54" i="3"/>
  <c r="E55" i="3" s="1"/>
  <c r="K55" i="3" l="1"/>
  <c r="E56" i="3" s="1"/>
  <c r="F55" i="3"/>
  <c r="K56" i="3" l="1"/>
  <c r="E57" i="3" s="1"/>
  <c r="F56" i="3"/>
  <c r="K57" i="3" l="1"/>
  <c r="E58" i="3" s="1"/>
  <c r="F57" i="3"/>
  <c r="F58" i="3" l="1"/>
  <c r="K58" i="3"/>
  <c r="E59" i="3" s="1"/>
  <c r="F59" i="3" l="1"/>
  <c r="K59" i="3"/>
  <c r="E60" i="3" s="1"/>
  <c r="F60" i="3" l="1"/>
  <c r="K60" i="3"/>
  <c r="E61" i="3" s="1"/>
  <c r="F61" i="3" l="1"/>
  <c r="K61" i="3"/>
  <c r="E62" i="3" s="1"/>
  <c r="K62" i="3" l="1"/>
  <c r="E63" i="3" s="1"/>
  <c r="F62" i="3"/>
  <c r="K63" i="3" l="1"/>
  <c r="E64" i="3" s="1"/>
  <c r="F63" i="3"/>
  <c r="F64" i="3" l="1"/>
  <c r="K64" i="3"/>
  <c r="E65" i="3" s="1"/>
  <c r="F65" i="3" l="1"/>
  <c r="K65" i="3"/>
  <c r="E66" i="3" s="1"/>
  <c r="K66" i="3" l="1"/>
  <c r="E67" i="3" s="1"/>
  <c r="F66" i="3"/>
  <c r="F67" i="3" l="1"/>
  <c r="K67" i="3"/>
  <c r="E68" i="3" s="1"/>
  <c r="F68" i="3" l="1"/>
  <c r="K68" i="3"/>
  <c r="E69" i="3" s="1"/>
  <c r="K69" i="3" l="1"/>
  <c r="E70" i="3" s="1"/>
  <c r="F69" i="3"/>
  <c r="F70" i="3" l="1"/>
  <c r="K70" i="3"/>
  <c r="E71" i="3" s="1"/>
  <c r="F71" i="3" l="1"/>
  <c r="K71" i="3"/>
  <c r="E72" i="3" s="1"/>
  <c r="F72" i="3" l="1"/>
  <c r="K72" i="3"/>
  <c r="E73" i="3" s="1"/>
  <c r="K73" i="3" l="1"/>
  <c r="E74" i="3" s="1"/>
  <c r="F73" i="3"/>
  <c r="F74" i="3" l="1"/>
  <c r="K74" i="3"/>
  <c r="E75" i="3" s="1"/>
  <c r="F75" i="3" l="1"/>
  <c r="K75" i="3"/>
  <c r="E76" i="3" s="1"/>
  <c r="K76" i="3" l="1"/>
  <c r="E77" i="3" s="1"/>
  <c r="F76" i="3"/>
  <c r="K77" i="3" l="1"/>
  <c r="E78" i="3" s="1"/>
  <c r="F77" i="3"/>
  <c r="F78" i="3" l="1"/>
  <c r="K78" i="3"/>
  <c r="E79" i="3" s="1"/>
  <c r="K79" i="3" l="1"/>
  <c r="E80" i="3" s="1"/>
  <c r="F79" i="3"/>
  <c r="K80" i="3" l="1"/>
  <c r="E81" i="3" s="1"/>
  <c r="F80" i="3"/>
  <c r="F81" i="3" l="1"/>
  <c r="K81" i="3"/>
  <c r="E82" i="3" s="1"/>
  <c r="F82" i="3" l="1"/>
  <c r="K82" i="3"/>
  <c r="E83" i="3" s="1"/>
  <c r="K83" i="3" l="1"/>
  <c r="E84" i="3" s="1"/>
  <c r="F83" i="3"/>
  <c r="F84" i="3" l="1"/>
  <c r="K84" i="3"/>
  <c r="E85" i="3" s="1"/>
  <c r="K85" i="3" l="1"/>
  <c r="E86" i="3" s="1"/>
  <c r="F85" i="3"/>
  <c r="F86" i="3" l="1"/>
  <c r="K86" i="3"/>
  <c r="E87" i="3" s="1"/>
  <c r="K87" i="3" l="1"/>
  <c r="E88" i="3" s="1"/>
  <c r="F87" i="3"/>
  <c r="F88" i="3" l="1"/>
  <c r="K88" i="3"/>
  <c r="E89" i="3" s="1"/>
  <c r="K89" i="3" l="1"/>
  <c r="E90" i="3" s="1"/>
  <c r="F89" i="3"/>
  <c r="F90" i="3" l="1"/>
  <c r="K90" i="3"/>
  <c r="E91" i="3" s="1"/>
  <c r="K91" i="3" l="1"/>
  <c r="E92" i="3" s="1"/>
  <c r="F91" i="3"/>
  <c r="F92" i="3" l="1"/>
  <c r="K92" i="3"/>
  <c r="E93" i="3" s="1"/>
  <c r="F93" i="3" l="1"/>
  <c r="K93" i="3"/>
</calcChain>
</file>

<file path=xl/sharedStrings.xml><?xml version="1.0" encoding="utf-8"?>
<sst xmlns="http://schemas.openxmlformats.org/spreadsheetml/2006/main" count="455" uniqueCount="274">
  <si>
    <t>HK SPEED KING — BETTING LOG</t>
  </si>
  <si>
    <t>A record-keeping sheet. It records decisions; it does not make them.</t>
  </si>
  <si>
    <t>HOW TO USE THIS SHEET</t>
  </si>
  <si>
    <t>1.  Settings tab — enter your starting bank, your stake %, and the rounding increment.</t>
  </si>
  <si>
    <t xml:space="preserve">     Nothing else on that tab needs touching.</t>
  </si>
  <si>
    <t>2.  Bets tab — fill the shaded columns only: Meeting, Race, Horse, SP, Placing.</t>
  </si>
  <si>
    <t xml:space="preserve">     Date, Venue, Stake, Return, P/L and Balance all calculate themselves.</t>
  </si>
  <si>
    <t>3.  Meeting is the code from the Meetings tab — M1, M2, M3 and so on. That code links a bet</t>
  </si>
  <si>
    <t xml:space="preserve">     to its date, venue and stake, so it has to match exactly.</t>
  </si>
  <si>
    <t>4.  SP is decimal odds and includes your stake. SP 8.00 on a $15 stake returns $120.</t>
  </si>
  <si>
    <t>5.  Placing is the finishing position. Enter NR for a non-runner and the stake is refunded.</t>
  </si>
  <si>
    <t>6.  Meetings and Summary look after themselves. Do not type into them.</t>
  </si>
  <si>
    <t>7.  A betting cycle is one meeting. The stake is fixed for every bet at that meeting, and</t>
  </si>
  <si>
    <t xml:space="preserve">     recalculates from the closing bank at the start of the next one.</t>
  </si>
  <si>
    <t>WHY KEEP A LOG</t>
  </si>
  <si>
    <t>Most people remember their winners in detail and round their losers down. A log does not do either.</t>
  </si>
  <si>
    <t>The Summary tab shows what you have actually staked and actually returned — not what it feels</t>
  </si>
  <si>
    <t>like you have.</t>
  </si>
  <si>
    <t>Largest drawdown is the number worth watching: it shows how far the bank fell from its highest</t>
  </si>
  <si>
    <t>point, which is what decides whether a staking plan is survivable rather than whether it looks good.</t>
  </si>
  <si>
    <t>Set the starting bank to money you can lose without it mattering. If that figure is uncomfortable</t>
  </si>
  <si>
    <t>to write down, that is worth knowing before a season starts rather than partway through one.</t>
  </si>
  <si>
    <t>18+  ·  IF BETTING STOPS BEING FUN</t>
  </si>
  <si>
    <t>Gambling Help (Australia) 1800 858 858 — free, confidential, 24 hours.</t>
  </si>
  <si>
    <t>Think. Is this a bet you really want to place?</t>
  </si>
  <si>
    <t>This sheet is provided for information and record-keeping only. Nothing in it is a recommendation to bet.</t>
  </si>
  <si>
    <t>Disclaimer</t>
  </si>
  <si>
    <t>STAKING PLAN — SETTINGS</t>
  </si>
  <si>
    <t>Enter values in the shaded cells only. Everything else calculates.</t>
  </si>
  <si>
    <t>Input</t>
  </si>
  <si>
    <t>Value</t>
  </si>
  <si>
    <t>Notes</t>
  </si>
  <si>
    <t>Starting bank</t>
  </si>
  <si>
    <t>Bank at the start of meeting M1.</t>
  </si>
  <si>
    <t>Stake % of bank</t>
  </si>
  <si>
    <t>1.5% — applied to the bank at the START of each meeting.</t>
  </si>
  <si>
    <t>Stake rounding increment</t>
  </si>
  <si>
    <t>Stake is rounded to this. Set to 1 for whole dollars, 0.01 for cents.</t>
  </si>
  <si>
    <t>HOW THE CYCLE WORKS</t>
  </si>
  <si>
    <t>1.  A betting cycle = one meeting. The stake is fixed for every bet at that meeting.</t>
  </si>
  <si>
    <t>2.  Stake = (bank at the start of the meeting) x (stake %), rounded to the increment above.</t>
  </si>
  <si>
    <t>3.  Closing bank = opening bank + total returned - total staked.</t>
  </si>
  <si>
    <t>4.  The next meeting's opening bank is the previous meeting's closing bank. This chains automatically.</t>
  </si>
  <si>
    <t>5.  Enter bets on the 'Bets' tab. The 'Meetings' tab aggregates them and drives the next stake.</t>
  </si>
  <si>
    <t>SP is DECIMAL odds and includes the stake (SP 8.00 on a $15 stake returns $120).</t>
  </si>
  <si>
    <t>Return counts only when Placing = 1. Enter NR in Placing for a non-runner and the stake is refunded.</t>
  </si>
  <si>
    <t>Note on terminology: this is a flat proportional plan (a fixed % of bank), not a true Kelly stake.</t>
  </si>
  <si>
    <t>Kelly sizing varies bet-by-bet with your estimated edge and the odds; this deliberately does not.</t>
  </si>
  <si>
    <t>MEETING LEDGER (one row per betting cycle)</t>
  </si>
  <si>
    <t>Meeting / Date / Venue are pre-filled from the HKJC 2026-27 fixture list. Everything else is calculated from the Bets tab.</t>
  </si>
  <si>
    <t>Delete unused rows or add more at the bottom — copy the formulas down if you add rows.</t>
  </si>
  <si>
    <t>Meeting</t>
  </si>
  <si>
    <t>Date</t>
  </si>
  <si>
    <t>Venue</t>
  </si>
  <si>
    <t>Day/Night</t>
  </si>
  <si>
    <t>Opening Bank</t>
  </si>
  <si>
    <t>Stake per Bet</t>
  </si>
  <si>
    <t>Bets</t>
  </si>
  <si>
    <t>Total Staked</t>
  </si>
  <si>
    <t>Total Returned</t>
  </si>
  <si>
    <t>Meeting P/L</t>
  </si>
  <si>
    <t>Closing Bank</t>
  </si>
  <si>
    <t>M1</t>
  </si>
  <si>
    <t>06/09/2026</t>
  </si>
  <si>
    <t>Sha Tin</t>
  </si>
  <si>
    <t>Day</t>
  </si>
  <si>
    <t>M2</t>
  </si>
  <si>
    <t>09/09/2026</t>
  </si>
  <si>
    <t>Happy Valley</t>
  </si>
  <si>
    <t>Night</t>
  </si>
  <si>
    <t>M3</t>
  </si>
  <si>
    <t>13/09/2026</t>
  </si>
  <si>
    <t>M4</t>
  </si>
  <si>
    <t>16/09/2026</t>
  </si>
  <si>
    <t>M5</t>
  </si>
  <si>
    <t>20/09/2026</t>
  </si>
  <si>
    <t>M6</t>
  </si>
  <si>
    <t>23/09/2026</t>
  </si>
  <si>
    <t>M7</t>
  </si>
  <si>
    <t>27/09/2026</t>
  </si>
  <si>
    <t>M8</t>
  </si>
  <si>
    <t>01/10/2026</t>
  </si>
  <si>
    <t>M9</t>
  </si>
  <si>
    <t>04/10/2026</t>
  </si>
  <si>
    <t>M10</t>
  </si>
  <si>
    <t>07/10/2026</t>
  </si>
  <si>
    <t>M11</t>
  </si>
  <si>
    <t>11/10/2026</t>
  </si>
  <si>
    <t>M12</t>
  </si>
  <si>
    <t>14/10/2026</t>
  </si>
  <si>
    <t>M13</t>
  </si>
  <si>
    <t>19/10/2026</t>
  </si>
  <si>
    <t>M14</t>
  </si>
  <si>
    <t>21/10/2026</t>
  </si>
  <si>
    <t>M15</t>
  </si>
  <si>
    <t>25/10/2026</t>
  </si>
  <si>
    <t>M16</t>
  </si>
  <si>
    <t>28/10/2026</t>
  </si>
  <si>
    <t>M17</t>
  </si>
  <si>
    <t>01/11/2026</t>
  </si>
  <si>
    <t>M18</t>
  </si>
  <si>
    <t>04/11/2026</t>
  </si>
  <si>
    <t>M19</t>
  </si>
  <si>
    <t>08/11/2026</t>
  </si>
  <si>
    <t>M20</t>
  </si>
  <si>
    <t>11/11/2026</t>
  </si>
  <si>
    <t>M21</t>
  </si>
  <si>
    <t>14/11/2026</t>
  </si>
  <si>
    <t>M22</t>
  </si>
  <si>
    <t>18/11/2026</t>
  </si>
  <si>
    <t>M23</t>
  </si>
  <si>
    <t>22/11/2026</t>
  </si>
  <si>
    <t>M24</t>
  </si>
  <si>
    <t>25/11/2026</t>
  </si>
  <si>
    <t>M25</t>
  </si>
  <si>
    <t>29/11/2026</t>
  </si>
  <si>
    <t>M26</t>
  </si>
  <si>
    <t>02/12/2026</t>
  </si>
  <si>
    <t>M27</t>
  </si>
  <si>
    <t>06/12/2026</t>
  </si>
  <si>
    <t>M28</t>
  </si>
  <si>
    <t>09/12/2026</t>
  </si>
  <si>
    <t>M29</t>
  </si>
  <si>
    <t>13/12/2026</t>
  </si>
  <si>
    <t>M30</t>
  </si>
  <si>
    <t>16/12/2026</t>
  </si>
  <si>
    <t>M31</t>
  </si>
  <si>
    <t>20/12/2026</t>
  </si>
  <si>
    <t>M32</t>
  </si>
  <si>
    <t>23/12/2026</t>
  </si>
  <si>
    <t>M33</t>
  </si>
  <si>
    <t>26/12/2026</t>
  </si>
  <si>
    <t>M34</t>
  </si>
  <si>
    <t>01/01/2027</t>
  </si>
  <si>
    <t>M35</t>
  </si>
  <si>
    <t>06/01/2027</t>
  </si>
  <si>
    <t>M36</t>
  </si>
  <si>
    <t>10/01/2027</t>
  </si>
  <si>
    <t>M37</t>
  </si>
  <si>
    <t>13/01/2027</t>
  </si>
  <si>
    <t>M38</t>
  </si>
  <si>
    <t>17/01/2027</t>
  </si>
  <si>
    <t>M39</t>
  </si>
  <si>
    <t>20/01/2027</t>
  </si>
  <si>
    <t>M40</t>
  </si>
  <si>
    <t>24/01/2027</t>
  </si>
  <si>
    <t>M41</t>
  </si>
  <si>
    <t>27/01/2027</t>
  </si>
  <si>
    <t>M42</t>
  </si>
  <si>
    <t>31/01/2027</t>
  </si>
  <si>
    <t>M43</t>
  </si>
  <si>
    <t>03/02/2027</t>
  </si>
  <si>
    <t>M44</t>
  </si>
  <si>
    <t>08/02/2027</t>
  </si>
  <si>
    <t>M45</t>
  </si>
  <si>
    <t>11/02/2027</t>
  </si>
  <si>
    <t>M46</t>
  </si>
  <si>
    <t>14/02/2027</t>
  </si>
  <si>
    <t>M47</t>
  </si>
  <si>
    <t>17/02/2027</t>
  </si>
  <si>
    <t>M48</t>
  </si>
  <si>
    <t>21/02/2027</t>
  </si>
  <si>
    <t>M49</t>
  </si>
  <si>
    <t>24/02/2027</t>
  </si>
  <si>
    <t>M50</t>
  </si>
  <si>
    <t>28/02/2027</t>
  </si>
  <si>
    <t>M51</t>
  </si>
  <si>
    <t>03/03/2027</t>
  </si>
  <si>
    <t>M52</t>
  </si>
  <si>
    <t>07/03/2027</t>
  </si>
  <si>
    <t>M53</t>
  </si>
  <si>
    <t>10/03/2027</t>
  </si>
  <si>
    <t>M54</t>
  </si>
  <si>
    <t>14/03/2027</t>
  </si>
  <si>
    <t>M55</t>
  </si>
  <si>
    <t>17/03/2027</t>
  </si>
  <si>
    <t>M56</t>
  </si>
  <si>
    <t>21/03/2027</t>
  </si>
  <si>
    <t>M57</t>
  </si>
  <si>
    <t>24/03/2027</t>
  </si>
  <si>
    <t>M58</t>
  </si>
  <si>
    <t>28/03/2027</t>
  </si>
  <si>
    <t>M59</t>
  </si>
  <si>
    <t>31/03/2027</t>
  </si>
  <si>
    <t>M60</t>
  </si>
  <si>
    <t>04/04/2027</t>
  </si>
  <si>
    <t>M61</t>
  </si>
  <si>
    <t>07/04/2027</t>
  </si>
  <si>
    <t>M62</t>
  </si>
  <si>
    <t>11/04/2027</t>
  </si>
  <si>
    <t>M63</t>
  </si>
  <si>
    <t>14/04/2027</t>
  </si>
  <si>
    <t>M64</t>
  </si>
  <si>
    <t>18/04/2027</t>
  </si>
  <si>
    <t>M65</t>
  </si>
  <si>
    <t>21/04/2027</t>
  </si>
  <si>
    <t>M66</t>
  </si>
  <si>
    <t>25/04/2027</t>
  </si>
  <si>
    <t>M67</t>
  </si>
  <si>
    <t>28/04/2027</t>
  </si>
  <si>
    <t>M68</t>
  </si>
  <si>
    <t>02/05/2027</t>
  </si>
  <si>
    <t>M69</t>
  </si>
  <si>
    <t>05/05/2027</t>
  </si>
  <si>
    <t>M70</t>
  </si>
  <si>
    <t>08/05/2027</t>
  </si>
  <si>
    <t>M71</t>
  </si>
  <si>
    <t>12/05/2027</t>
  </si>
  <si>
    <t>M72</t>
  </si>
  <si>
    <t>16/05/2027</t>
  </si>
  <si>
    <t>M73</t>
  </si>
  <si>
    <t>19/05/2027</t>
  </si>
  <si>
    <t>M74</t>
  </si>
  <si>
    <t>23/05/2027</t>
  </si>
  <si>
    <t>M75</t>
  </si>
  <si>
    <t>26/05/2027</t>
  </si>
  <si>
    <t>M76</t>
  </si>
  <si>
    <t>30/05/2027</t>
  </si>
  <si>
    <t>M77</t>
  </si>
  <si>
    <t>02/06/2027</t>
  </si>
  <si>
    <t>M78</t>
  </si>
  <si>
    <t>06/06/2027</t>
  </si>
  <si>
    <t>Twilight</t>
  </si>
  <si>
    <t>M79</t>
  </si>
  <si>
    <t>09/06/2027</t>
  </si>
  <si>
    <t>M80</t>
  </si>
  <si>
    <t>12/06/2027</t>
  </si>
  <si>
    <t>M81</t>
  </si>
  <si>
    <t>20/06/2027</t>
  </si>
  <si>
    <t>M82</t>
  </si>
  <si>
    <t>23/06/2027</t>
  </si>
  <si>
    <t>M83</t>
  </si>
  <si>
    <t>26/06/2027</t>
  </si>
  <si>
    <t>M84</t>
  </si>
  <si>
    <t>01/07/2027</t>
  </si>
  <si>
    <t>M85</t>
  </si>
  <si>
    <t>04/07/2027</t>
  </si>
  <si>
    <t>M86</t>
  </si>
  <si>
    <t>07/07/2027</t>
  </si>
  <si>
    <t>M87</t>
  </si>
  <si>
    <t>11/07/2027</t>
  </si>
  <si>
    <t>M88</t>
  </si>
  <si>
    <t>14/07/2027</t>
  </si>
  <si>
    <t>BET LOG</t>
  </si>
  <si>
    <t>Fill the shaded columns only: Meeting, Race, Horse, SP, Placing. Date, Venue, Stake, Return, P/L and Balance are calculated.</t>
  </si>
  <si>
    <t>Meeting must match a code on the Meetings tab (M1, M2, M3...). SP is decimal odds. Placing: finishing position, or NR for a non-runner (stake refunded).</t>
  </si>
  <si>
    <t>Race</t>
  </si>
  <si>
    <t>Horse</t>
  </si>
  <si>
    <t>Stake</t>
  </si>
  <si>
    <t>SP</t>
  </si>
  <si>
    <t>Placing</t>
  </si>
  <si>
    <t>Return</t>
  </si>
  <si>
    <t>P/L</t>
  </si>
  <si>
    <t>Balance</t>
  </si>
  <si>
    <t>Peak Bank</t>
  </si>
  <si>
    <t>Drawdown</t>
  </si>
  <si>
    <t>PERFORMANCE SUMMARY</t>
  </si>
  <si>
    <t>All figures update automatically from the Bets tab.</t>
  </si>
  <si>
    <t>Metric</t>
  </si>
  <si>
    <t>Current bank</t>
  </si>
  <si>
    <t>Profit / loss</t>
  </si>
  <si>
    <t>Bank growth</t>
  </si>
  <si>
    <t>Meetings with bets</t>
  </si>
  <si>
    <t>Bets placed</t>
  </si>
  <si>
    <t>Winners</t>
  </si>
  <si>
    <t>Strike rate</t>
  </si>
  <si>
    <t>Total staked</t>
  </si>
  <si>
    <t>Total returned</t>
  </si>
  <si>
    <t>Return on turnover</t>
  </si>
  <si>
    <t>Peak bank</t>
  </si>
  <si>
    <t>Largest drawdown</t>
  </si>
  <si>
    <t>Current stake per bet</t>
  </si>
  <si>
    <t>Current stake per bet = the stake for the next meeting that has no bets recorded yet.</t>
  </si>
  <si>
    <t>hhh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</si>
</sst>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;&quot;($&quot;#,##0.00\);\-"/>
    <numFmt numFmtId="165" formatCode="0.0%"/>
  </numFmts>
  <fonts count="24" x14ac:knownFonts="1">
    <font>
      <sz val="11"/>
      <color theme="1"/>
      <name val="Calibri"/>
      <family val="2"/>
      <charset val="1"/>
    </font>
    <font>
      <b/>
      <sz val="13"/>
      <color rgb="FF1F3864"/>
      <name val="Arial"/>
      <family val="2"/>
    </font>
    <font>
      <i/>
      <sz val="9"/>
      <color rgb="FF666666"/>
      <name val="Arial"/>
      <family val="2"/>
    </font>
    <font>
      <b/>
      <sz val="11"/>
      <color rgb="FF0070C0"/>
      <name val="Arial"/>
      <family val="2"/>
    </font>
    <font>
      <i/>
      <sz val="9"/>
      <color rgb="FF0070C0"/>
      <name val="Arial"/>
      <family val="2"/>
    </font>
    <font>
      <b/>
      <sz val="11"/>
      <color rgb="FF1F3864"/>
      <name val="Arial"/>
      <family val="2"/>
    </font>
    <font>
      <sz val="9"/>
      <color rgb="FF666666"/>
      <name val="Arial"/>
      <family val="2"/>
    </font>
    <font>
      <u/>
      <sz val="11"/>
      <color rgb="FF0563C1"/>
      <name val="Calibri"/>
      <family val="2"/>
    </font>
    <font>
      <b/>
      <sz val="13"/>
      <color rgb="FF1F3864"/>
      <name val="Arial"/>
      <family val="2"/>
      <charset val="1"/>
    </font>
    <font>
      <u/>
      <sz val="11"/>
      <color theme="10"/>
      <name val="Calibri"/>
      <family val="2"/>
      <charset val="1"/>
    </font>
    <font>
      <i/>
      <sz val="9"/>
      <color rgb="FF666666"/>
      <name val="Arial"/>
      <family val="2"/>
      <charset val="1"/>
    </font>
    <font>
      <b/>
      <sz val="10"/>
      <color theme="1"/>
      <name val="Verdana"/>
      <family val="2"/>
      <charset val="1"/>
    </font>
    <font>
      <b/>
      <sz val="10"/>
      <name val="Verdana"/>
      <family val="2"/>
      <charset val="1"/>
    </font>
    <font>
      <sz val="10"/>
      <color rgb="FF0000FF"/>
      <name val="Verdana"/>
      <family val="2"/>
      <charset val="1"/>
    </font>
    <font>
      <i/>
      <sz val="9"/>
      <color rgb="FF666666"/>
      <name val="Verdana"/>
      <family val="2"/>
      <charset val="1"/>
    </font>
    <font>
      <b/>
      <sz val="11"/>
      <color rgb="FF0070C0"/>
      <name val="Arial"/>
      <family val="2"/>
      <charset val="1"/>
    </font>
    <font>
      <sz val="11"/>
      <color rgb="FF0070C0"/>
      <name val="Calibri"/>
      <family val="2"/>
      <charset val="1"/>
    </font>
    <font>
      <i/>
      <sz val="9"/>
      <color rgb="FF0070C0"/>
      <name val="Arial"/>
      <family val="2"/>
      <charset val="1"/>
    </font>
    <font>
      <sz val="10"/>
      <color rgb="FF0070C0"/>
      <name val="Arial"/>
      <family val="2"/>
      <charset val="1"/>
    </font>
    <font>
      <sz val="10"/>
      <color theme="1"/>
      <name val="Verdana"/>
      <family val="2"/>
      <charset val="1"/>
    </font>
    <font>
      <sz val="10"/>
      <color rgb="FF000000"/>
      <name val="Verdana"/>
      <family val="2"/>
      <charset val="1"/>
    </font>
    <font>
      <sz val="10"/>
      <color rgb="FF008000"/>
      <name val="Verdana"/>
      <family val="2"/>
      <charset val="1"/>
    </font>
    <font>
      <b/>
      <sz val="10"/>
      <color theme="4" tint="-0.249977111117893"/>
      <name val="Verdana"/>
      <family val="2"/>
      <charset val="1"/>
    </font>
    <font>
      <sz val="10"/>
      <color theme="4" tint="-0.249977111117893"/>
      <name val="Verdana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4FC3F7"/>
        <bgColor rgb="FF99CCFF"/>
      </patternFill>
    </fill>
    <fill>
      <patternFill patternType="solid">
        <fgColor theme="3" tint="0.79989013336588644"/>
        <bgColor rgb="FFBFBFBF"/>
      </patternFill>
    </fill>
    <fill>
      <patternFill patternType="solid">
        <fgColor rgb="FFF2F2F2"/>
        <bgColor rgb="FFFFFF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BFBFBF"/>
      </right>
      <top style="medium">
        <color auto="1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auto="1"/>
      </top>
      <bottom style="thin">
        <color rgb="FFBFBFBF"/>
      </bottom>
      <diagonal/>
    </border>
    <border>
      <left style="thin">
        <color rgb="FFBFBFBF"/>
      </left>
      <right style="medium">
        <color auto="1"/>
      </right>
      <top style="medium">
        <color auto="1"/>
      </top>
      <bottom style="thin">
        <color rgb="FFBFBFBF"/>
      </bottom>
      <diagonal/>
    </border>
    <border>
      <left style="medium">
        <color auto="1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auto="1"/>
      </right>
      <top style="thin">
        <color rgb="FFBFBFBF"/>
      </top>
      <bottom style="thin">
        <color rgb="FFBFBFBF"/>
      </bottom>
      <diagonal/>
    </border>
    <border>
      <left style="medium">
        <color auto="1"/>
      </left>
      <right style="thin">
        <color rgb="FFBFBFBF"/>
      </right>
      <top style="thin">
        <color rgb="FFBFBFBF"/>
      </top>
      <bottom style="medium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auto="1"/>
      </bottom>
      <diagonal/>
    </border>
    <border>
      <left style="thin">
        <color rgb="FFBFBFBF"/>
      </left>
      <right style="medium">
        <color auto="1"/>
      </right>
      <top style="thin">
        <color rgb="FFBFBFBF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medium">
        <color theme="3"/>
      </left>
      <right style="thin">
        <color auto="1"/>
      </right>
      <top style="medium">
        <color theme="3"/>
      </top>
      <bottom style="medium">
        <color theme="3"/>
      </bottom>
      <diagonal/>
    </border>
    <border>
      <left style="thin">
        <color auto="1"/>
      </left>
      <right style="thin">
        <color auto="1"/>
      </right>
      <top style="medium">
        <color theme="3"/>
      </top>
      <bottom style="medium">
        <color theme="3"/>
      </bottom>
      <diagonal/>
    </border>
    <border>
      <left style="thin">
        <color auto="1"/>
      </left>
      <right style="medium">
        <color auto="1"/>
      </right>
      <top style="medium">
        <color theme="3"/>
      </top>
      <bottom style="medium">
        <color theme="3"/>
      </bottom>
      <diagonal/>
    </border>
    <border>
      <left style="medium">
        <color auto="1"/>
      </left>
      <right style="thin">
        <color auto="1"/>
      </right>
      <top style="medium">
        <color theme="3"/>
      </top>
      <bottom style="medium">
        <color theme="3"/>
      </bottom>
      <diagonal/>
    </border>
    <border>
      <left style="thin">
        <color auto="1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thin">
        <color auto="1"/>
      </right>
      <top style="medium">
        <color theme="3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2" borderId="1" xfId="0" applyFont="1" applyFill="1" applyBorder="1" applyAlignment="1">
      <alignment horizontal="left" wrapText="1"/>
    </xf>
    <xf numFmtId="0" fontId="12" fillId="0" borderId="2" xfId="0" applyFont="1" applyBorder="1"/>
    <xf numFmtId="164" fontId="13" fillId="3" borderId="3" xfId="0" applyNumberFormat="1" applyFont="1" applyFill="1" applyBorder="1"/>
    <xf numFmtId="0" fontId="14" fillId="0" borderId="4" xfId="0" applyFont="1" applyBorder="1"/>
    <xf numFmtId="0" fontId="12" fillId="0" borderId="5" xfId="0" applyFont="1" applyBorder="1"/>
    <xf numFmtId="165" fontId="13" fillId="3" borderId="6" xfId="0" applyNumberFormat="1" applyFont="1" applyFill="1" applyBorder="1"/>
    <xf numFmtId="0" fontId="14" fillId="0" borderId="7" xfId="0" applyFont="1" applyBorder="1"/>
    <xf numFmtId="0" fontId="12" fillId="0" borderId="8" xfId="0" applyFont="1" applyBorder="1"/>
    <xf numFmtId="164" fontId="13" fillId="3" borderId="9" xfId="0" applyNumberFormat="1" applyFont="1" applyFill="1" applyBorder="1"/>
    <xf numFmtId="0" fontId="14" fillId="0" borderId="10" xfId="0" applyFont="1" applyBorder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2" borderId="11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wrapText="1"/>
    </xf>
    <xf numFmtId="0" fontId="19" fillId="2" borderId="12" xfId="0" applyFont="1" applyFill="1" applyBorder="1" applyAlignment="1">
      <alignment horizontal="center" wrapText="1"/>
    </xf>
    <xf numFmtId="0" fontId="20" fillId="0" borderId="13" xfId="0" applyFont="1" applyBorder="1"/>
    <xf numFmtId="0" fontId="20" fillId="0" borderId="13" xfId="0" applyFont="1" applyBorder="1" applyAlignment="1">
      <alignment horizontal="center"/>
    </xf>
    <xf numFmtId="164" fontId="21" fillId="0" borderId="13" xfId="0" applyNumberFormat="1" applyFont="1" applyBorder="1"/>
    <xf numFmtId="164" fontId="19" fillId="3" borderId="13" xfId="0" applyNumberFormat="1" applyFont="1" applyFill="1" applyBorder="1"/>
    <xf numFmtId="0" fontId="19" fillId="0" borderId="13" xfId="0" applyFont="1" applyBorder="1" applyAlignment="1">
      <alignment horizontal="center"/>
    </xf>
    <xf numFmtId="164" fontId="19" fillId="0" borderId="13" xfId="0" applyNumberFormat="1" applyFont="1" applyBorder="1"/>
    <xf numFmtId="0" fontId="20" fillId="0" borderId="6" xfId="0" applyFont="1" applyBorder="1"/>
    <xf numFmtId="0" fontId="20" fillId="0" borderId="6" xfId="0" applyFont="1" applyBorder="1" applyAlignment="1">
      <alignment horizontal="center"/>
    </xf>
    <xf numFmtId="164" fontId="20" fillId="0" borderId="6" xfId="0" applyNumberFormat="1" applyFont="1" applyBorder="1"/>
    <xf numFmtId="164" fontId="19" fillId="3" borderId="6" xfId="0" applyNumberFormat="1" applyFont="1" applyFill="1" applyBorder="1"/>
    <xf numFmtId="0" fontId="19" fillId="0" borderId="6" xfId="0" applyFont="1" applyBorder="1" applyAlignment="1">
      <alignment horizontal="center"/>
    </xf>
    <xf numFmtId="164" fontId="19" fillId="0" borderId="6" xfId="0" applyNumberFormat="1" applyFont="1" applyBorder="1"/>
    <xf numFmtId="0" fontId="19" fillId="2" borderId="14" xfId="0" applyFont="1" applyFill="1" applyBorder="1" applyAlignment="1">
      <alignment horizontal="center" wrapText="1"/>
    </xf>
    <xf numFmtId="0" fontId="19" fillId="2" borderId="15" xfId="0" applyFont="1" applyFill="1" applyBorder="1" applyAlignment="1">
      <alignment horizontal="center" wrapText="1"/>
    </xf>
    <xf numFmtId="0" fontId="19" fillId="2" borderId="16" xfId="0" applyFont="1" applyFill="1" applyBorder="1" applyAlignment="1">
      <alignment horizontal="center" wrapText="1"/>
    </xf>
    <xf numFmtId="0" fontId="19" fillId="2" borderId="17" xfId="0" applyFont="1" applyFill="1" applyBorder="1" applyAlignment="1">
      <alignment horizontal="center" wrapText="1"/>
    </xf>
    <xf numFmtId="0" fontId="19" fillId="2" borderId="18" xfId="0" applyFont="1" applyFill="1" applyBorder="1" applyAlignment="1">
      <alignment horizontal="center" wrapText="1"/>
    </xf>
    <xf numFmtId="0" fontId="19" fillId="3" borderId="19" xfId="0" applyFont="1" applyFill="1" applyBorder="1" applyAlignment="1">
      <alignment horizontal="center"/>
    </xf>
    <xf numFmtId="0" fontId="19" fillId="4" borderId="19" xfId="0" applyFont="1" applyFill="1" applyBorder="1"/>
    <xf numFmtId="0" fontId="19" fillId="3" borderId="19" xfId="0" applyFont="1" applyFill="1" applyBorder="1"/>
    <xf numFmtId="164" fontId="19" fillId="4" borderId="19" xfId="0" applyNumberFormat="1" applyFont="1" applyFill="1" applyBorder="1"/>
    <xf numFmtId="2" fontId="19" fillId="3" borderId="19" xfId="0" applyNumberFormat="1" applyFont="1" applyFill="1" applyBorder="1"/>
    <xf numFmtId="164" fontId="19" fillId="0" borderId="19" xfId="0" applyNumberFormat="1" applyFont="1" applyBorder="1"/>
    <xf numFmtId="165" fontId="19" fillId="0" borderId="19" xfId="0" applyNumberFormat="1" applyFont="1" applyBorder="1"/>
    <xf numFmtId="0" fontId="19" fillId="3" borderId="20" xfId="0" applyFont="1" applyFill="1" applyBorder="1" applyAlignment="1">
      <alignment horizontal="center"/>
    </xf>
    <xf numFmtId="0" fontId="19" fillId="4" borderId="20" xfId="0" applyFont="1" applyFill="1" applyBorder="1"/>
    <xf numFmtId="0" fontId="19" fillId="3" borderId="20" xfId="0" applyFont="1" applyFill="1" applyBorder="1"/>
    <xf numFmtId="164" fontId="19" fillId="4" borderId="20" xfId="0" applyNumberFormat="1" applyFont="1" applyFill="1" applyBorder="1"/>
    <xf numFmtId="2" fontId="19" fillId="3" borderId="20" xfId="0" applyNumberFormat="1" applyFont="1" applyFill="1" applyBorder="1"/>
    <xf numFmtId="164" fontId="19" fillId="0" borderId="20" xfId="0" applyNumberFormat="1" applyFont="1" applyBorder="1"/>
    <xf numFmtId="165" fontId="19" fillId="0" borderId="20" xfId="0" applyNumberFormat="1" applyFont="1" applyBorder="1"/>
    <xf numFmtId="0" fontId="11" fillId="2" borderId="21" xfId="0" applyFont="1" applyFill="1" applyBorder="1" applyAlignment="1">
      <alignment horizontal="left" wrapText="1"/>
    </xf>
    <xf numFmtId="0" fontId="11" fillId="2" borderId="22" xfId="0" applyFont="1" applyFill="1" applyBorder="1" applyAlignment="1">
      <alignment horizontal="left" wrapText="1"/>
    </xf>
    <xf numFmtId="0" fontId="22" fillId="0" borderId="20" xfId="0" applyFont="1" applyBorder="1"/>
    <xf numFmtId="164" fontId="20" fillId="0" borderId="20" xfId="0" applyNumberFormat="1" applyFont="1" applyBorder="1"/>
    <xf numFmtId="165" fontId="20" fillId="0" borderId="20" xfId="0" applyNumberFormat="1" applyFont="1" applyBorder="1"/>
    <xf numFmtId="0" fontId="23" fillId="0" borderId="0" xfId="0" applyFont="1"/>
    <xf numFmtId="0" fontId="19" fillId="0" borderId="0" xfId="0" applyFont="1"/>
    <xf numFmtId="1" fontId="20" fillId="0" borderId="20" xfId="0" applyNumberFormat="1" applyFont="1" applyBorder="1"/>
    <xf numFmtId="0" fontId="9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C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76092"/>
      <rgbColor rgb="FF4FC3F7"/>
      <rgbColor rgb="FF99CC00"/>
      <rgbColor rgb="FFFFCC00"/>
      <rgbColor rgb="FFFF9900"/>
      <rgbColor rgb="FFFF6600"/>
      <rgbColor rgb="FF666666"/>
      <rgbColor rgb="FF969696"/>
      <rgbColor rgb="FF1F3864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285750</xdr:colOff>
      <xdr:row>0</xdr:row>
      <xdr:rowOff>171450</xdr:rowOff>
    </xdr:from>
    <xdr:to>
      <xdr:col>12</xdr:col>
      <xdr:colOff>6816</xdr:colOff>
      <xdr:row>14</xdr:row>
      <xdr:rowOff>25979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1EC114-D62B-16CB-2C34-E57070449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5375" y="171450"/>
          <a:ext cx="2045166" cy="2540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hkspeedking.com/disclaime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kspeedking.com/disclaime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kspeedking.com/disclaimer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kspeedking.com/disclaimer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kspeedking.com/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32"/>
  <sheetViews>
    <sheetView showGridLines="0" tabSelected="1" zoomScaleNormal="100" workbookViewId="0">
      <selection activeCell="N10" sqref="N10"/>
    </sheetView>
  </sheetViews>
  <sheetFormatPr defaultColWidth="8.7109375" defaultRowHeight="15" x14ac:dyDescent="0.25"/>
  <cols>
    <col min="1" max="1" width="3" customWidth="1"/>
    <col min="2" max="2" width="14" customWidth="1"/>
  </cols>
  <sheetData>
    <row r="2" spans="2:2" ht="16.5" customHeight="1" x14ac:dyDescent="0.25">
      <c r="B2" s="1" t="s">
        <v>0</v>
      </c>
    </row>
    <row r="3" spans="2:2" ht="15" customHeight="1" x14ac:dyDescent="0.25">
      <c r="B3" s="2" t="s">
        <v>1</v>
      </c>
    </row>
    <row r="5" spans="2:2" ht="15" customHeight="1" x14ac:dyDescent="0.25">
      <c r="B5" s="3" t="s">
        <v>2</v>
      </c>
    </row>
    <row r="6" spans="2:2" ht="15" customHeight="1" x14ac:dyDescent="0.25">
      <c r="B6" s="4" t="s">
        <v>3</v>
      </c>
    </row>
    <row r="7" spans="2:2" ht="15" customHeight="1" x14ac:dyDescent="0.25">
      <c r="B7" s="4" t="s">
        <v>4</v>
      </c>
    </row>
    <row r="8" spans="2:2" ht="15" customHeight="1" x14ac:dyDescent="0.25">
      <c r="B8" s="4" t="s">
        <v>5</v>
      </c>
    </row>
    <row r="9" spans="2:2" ht="15" customHeight="1" x14ac:dyDescent="0.25">
      <c r="B9" s="4" t="s">
        <v>6</v>
      </c>
    </row>
    <row r="10" spans="2:2" ht="15" customHeight="1" x14ac:dyDescent="0.25">
      <c r="B10" s="4" t="s">
        <v>7</v>
      </c>
    </row>
    <row r="11" spans="2:2" ht="15" customHeight="1" x14ac:dyDescent="0.25">
      <c r="B11" s="4" t="s">
        <v>8</v>
      </c>
    </row>
    <row r="12" spans="2:2" ht="15" customHeight="1" x14ac:dyDescent="0.25">
      <c r="B12" s="4" t="s">
        <v>9</v>
      </c>
    </row>
    <row r="13" spans="2:2" ht="15" customHeight="1" x14ac:dyDescent="0.25">
      <c r="B13" s="4" t="s">
        <v>10</v>
      </c>
    </row>
    <row r="14" spans="2:2" ht="15" customHeight="1" x14ac:dyDescent="0.25">
      <c r="B14" s="4" t="s">
        <v>11</v>
      </c>
    </row>
    <row r="15" spans="2:2" ht="15" customHeight="1" x14ac:dyDescent="0.25">
      <c r="B15" s="4" t="s">
        <v>12</v>
      </c>
    </row>
    <row r="16" spans="2:2" ht="15" customHeight="1" x14ac:dyDescent="0.25">
      <c r="B16" s="4" t="s">
        <v>13</v>
      </c>
    </row>
    <row r="17" spans="2:2" ht="15" customHeight="1" x14ac:dyDescent="0.25">
      <c r="B17" s="4"/>
    </row>
    <row r="18" spans="2:2" ht="15" customHeight="1" x14ac:dyDescent="0.25">
      <c r="B18" s="3" t="s">
        <v>14</v>
      </c>
    </row>
    <row r="19" spans="2:2" ht="15" customHeight="1" x14ac:dyDescent="0.25">
      <c r="B19" s="4" t="s">
        <v>15</v>
      </c>
    </row>
    <row r="20" spans="2:2" ht="15" customHeight="1" x14ac:dyDescent="0.25">
      <c r="B20" s="4" t="s">
        <v>16</v>
      </c>
    </row>
    <row r="21" spans="2:2" ht="15" customHeight="1" x14ac:dyDescent="0.25">
      <c r="B21" s="4" t="s">
        <v>17</v>
      </c>
    </row>
    <row r="22" spans="2:2" ht="15" customHeight="1" x14ac:dyDescent="0.25">
      <c r="B22" s="4" t="s">
        <v>18</v>
      </c>
    </row>
    <row r="23" spans="2:2" ht="15" customHeight="1" x14ac:dyDescent="0.25">
      <c r="B23" s="4" t="s">
        <v>19</v>
      </c>
    </row>
    <row r="24" spans="2:2" ht="15" customHeight="1" x14ac:dyDescent="0.25">
      <c r="B24" s="4" t="s">
        <v>20</v>
      </c>
    </row>
    <row r="25" spans="2:2" ht="15" customHeight="1" x14ac:dyDescent="0.25">
      <c r="B25" s="4" t="s">
        <v>21</v>
      </c>
    </row>
    <row r="26" spans="2:2" ht="15" customHeight="1" x14ac:dyDescent="0.25">
      <c r="B26" s="2"/>
    </row>
    <row r="27" spans="2:2" ht="15" customHeight="1" x14ac:dyDescent="0.25">
      <c r="B27" s="5" t="s">
        <v>22</v>
      </c>
    </row>
    <row r="28" spans="2:2" ht="15" customHeight="1" x14ac:dyDescent="0.25">
      <c r="B28" s="6" t="s">
        <v>23</v>
      </c>
    </row>
    <row r="29" spans="2:2" ht="15" customHeight="1" x14ac:dyDescent="0.25">
      <c r="B29" s="2" t="s">
        <v>24</v>
      </c>
    </row>
    <row r="31" spans="2:2" ht="15" customHeight="1" x14ac:dyDescent="0.25">
      <c r="B31" s="2" t="s">
        <v>25</v>
      </c>
    </row>
    <row r="32" spans="2:2" ht="15" customHeight="1" x14ac:dyDescent="0.25">
      <c r="B32" s="7" t="s">
        <v>26</v>
      </c>
    </row>
  </sheetData>
  <hyperlinks>
    <hyperlink ref="B32" r:id="rId1" xr:uid="{00000000-0004-0000-0000-000000000000}"/>
  </hyperlinks>
  <pageMargins left="0.75" right="0.75" top="1" bottom="1" header="0.511811023622047" footer="0.511811023622047"/>
  <pageSetup paperSize="9" orientation="portrait" horizontalDpi="300" verticalDpi="30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21"/>
  <sheetViews>
    <sheetView showGridLines="0" zoomScaleNormal="100" workbookViewId="0">
      <selection activeCell="D26" sqref="D26"/>
    </sheetView>
  </sheetViews>
  <sheetFormatPr defaultColWidth="8.7109375" defaultRowHeight="15" x14ac:dyDescent="0.25"/>
  <cols>
    <col min="1" max="1" width="3" customWidth="1"/>
    <col min="2" max="2" width="30" customWidth="1"/>
    <col min="3" max="3" width="15.7109375" customWidth="1"/>
    <col min="4" max="4" width="70" customWidth="1"/>
  </cols>
  <sheetData>
    <row r="2" spans="2:4" ht="16.5" customHeight="1" x14ac:dyDescent="0.25">
      <c r="B2" s="8" t="s">
        <v>27</v>
      </c>
      <c r="D2" s="9" t="s">
        <v>26</v>
      </c>
    </row>
    <row r="3" spans="2:4" ht="15.75" customHeight="1" x14ac:dyDescent="0.25">
      <c r="B3" s="10" t="s">
        <v>28</v>
      </c>
    </row>
    <row r="4" spans="2:4" ht="15.75" customHeight="1" x14ac:dyDescent="0.25">
      <c r="B4" s="11" t="s">
        <v>29</v>
      </c>
      <c r="C4" s="11" t="s">
        <v>30</v>
      </c>
      <c r="D4" s="11" t="s">
        <v>31</v>
      </c>
    </row>
    <row r="5" spans="2:4" ht="15" customHeight="1" x14ac:dyDescent="0.25">
      <c r="B5" s="12" t="s">
        <v>32</v>
      </c>
      <c r="C5" s="13">
        <v>1500</v>
      </c>
      <c r="D5" s="14" t="s">
        <v>33</v>
      </c>
    </row>
    <row r="6" spans="2:4" ht="15" customHeight="1" x14ac:dyDescent="0.25">
      <c r="B6" s="15" t="s">
        <v>34</v>
      </c>
      <c r="C6" s="16">
        <v>1.4999999999999999E-2</v>
      </c>
      <c r="D6" s="17" t="s">
        <v>35</v>
      </c>
    </row>
    <row r="7" spans="2:4" ht="15.75" customHeight="1" x14ac:dyDescent="0.25">
      <c r="B7" s="18" t="s">
        <v>36</v>
      </c>
      <c r="C7" s="19">
        <v>0.05</v>
      </c>
      <c r="D7" s="20" t="s">
        <v>37</v>
      </c>
    </row>
    <row r="10" spans="2:4" ht="15" customHeight="1" x14ac:dyDescent="0.25">
      <c r="B10" s="21" t="s">
        <v>38</v>
      </c>
      <c r="C10" s="22"/>
      <c r="D10" s="22"/>
    </row>
    <row r="11" spans="2:4" ht="15" customHeight="1" x14ac:dyDescent="0.25">
      <c r="B11" s="23" t="s">
        <v>39</v>
      </c>
      <c r="C11" s="22"/>
      <c r="D11" s="22"/>
    </row>
    <row r="12" spans="2:4" ht="15" customHeight="1" x14ac:dyDescent="0.25">
      <c r="B12" s="23" t="s">
        <v>40</v>
      </c>
      <c r="C12" s="22"/>
      <c r="D12" s="22"/>
    </row>
    <row r="13" spans="2:4" ht="15" customHeight="1" x14ac:dyDescent="0.25">
      <c r="B13" s="23" t="s">
        <v>41</v>
      </c>
      <c r="C13" s="22"/>
      <c r="D13" s="22"/>
    </row>
    <row r="14" spans="2:4" ht="15" customHeight="1" x14ac:dyDescent="0.25">
      <c r="B14" s="23" t="s">
        <v>42</v>
      </c>
      <c r="C14" s="22"/>
      <c r="D14" s="22"/>
    </row>
    <row r="15" spans="2:4" ht="15" customHeight="1" x14ac:dyDescent="0.25">
      <c r="B15" s="23" t="s">
        <v>43</v>
      </c>
      <c r="C15" s="22"/>
      <c r="D15" s="22"/>
    </row>
    <row r="16" spans="2:4" ht="15" customHeight="1" x14ac:dyDescent="0.25">
      <c r="B16" s="24"/>
      <c r="C16" s="22"/>
      <c r="D16" s="22"/>
    </row>
    <row r="17" spans="2:4" ht="15" customHeight="1" x14ac:dyDescent="0.25">
      <c r="B17" s="23" t="s">
        <v>44</v>
      </c>
      <c r="C17" s="22"/>
      <c r="D17" s="22"/>
    </row>
    <row r="18" spans="2:4" ht="15" customHeight="1" x14ac:dyDescent="0.25">
      <c r="B18" s="23" t="s">
        <v>45</v>
      </c>
      <c r="C18" s="22"/>
      <c r="D18" s="22"/>
    </row>
    <row r="19" spans="2:4" ht="15" customHeight="1" x14ac:dyDescent="0.25">
      <c r="B19" s="24"/>
      <c r="C19" s="22"/>
      <c r="D19" s="22"/>
    </row>
    <row r="20" spans="2:4" ht="15" customHeight="1" x14ac:dyDescent="0.25">
      <c r="B20" s="23" t="s">
        <v>46</v>
      </c>
      <c r="C20" s="22"/>
      <c r="D20" s="22"/>
    </row>
    <row r="21" spans="2:4" ht="15" customHeight="1" x14ac:dyDescent="0.25">
      <c r="B21" s="23" t="s">
        <v>47</v>
      </c>
      <c r="C21" s="22"/>
      <c r="D21" s="22"/>
    </row>
  </sheetData>
  <hyperlinks>
    <hyperlink ref="D2" r:id="rId1" xr:uid="{00000000-0004-0000-0100-000000000000}"/>
  </hyperlink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3"/>
  <sheetViews>
    <sheetView showGridLines="0" zoomScaleNormal="100" workbookViewId="0">
      <pane ySplit="5" topLeftCell="A6" activePane="bottomLeft" state="frozen"/>
      <selection pane="bottomLeft" activeCell="A6" sqref="A6"/>
    </sheetView>
  </sheetViews>
  <sheetFormatPr defaultColWidth="8.7109375" defaultRowHeight="15" x14ac:dyDescent="0.25"/>
  <cols>
    <col min="1" max="1" width="10" customWidth="1"/>
    <col min="2" max="2" width="12" customWidth="1"/>
    <col min="3" max="3" width="15" customWidth="1"/>
    <col min="4" max="4" width="11" customWidth="1"/>
    <col min="5" max="5" width="14" customWidth="1"/>
    <col min="6" max="6" width="14.42578125" customWidth="1"/>
    <col min="7" max="7" width="8" customWidth="1"/>
    <col min="8" max="8" width="14" customWidth="1"/>
    <col min="9" max="9" width="18" customWidth="1"/>
    <col min="10" max="11" width="14" customWidth="1"/>
  </cols>
  <sheetData>
    <row r="1" spans="1:11" ht="16.5" customHeight="1" x14ac:dyDescent="0.25">
      <c r="A1" s="8" t="s">
        <v>48</v>
      </c>
      <c r="I1" s="9" t="s">
        <v>26</v>
      </c>
    </row>
    <row r="2" spans="1:11" ht="15" customHeight="1" x14ac:dyDescent="0.25">
      <c r="A2" s="10" t="s">
        <v>49</v>
      </c>
    </row>
    <row r="3" spans="1:11" ht="15" customHeight="1" x14ac:dyDescent="0.25">
      <c r="A3" s="10" t="s">
        <v>50</v>
      </c>
    </row>
    <row r="4" spans="1:11" ht="15.75" customHeight="1" x14ac:dyDescent="0.25"/>
    <row r="5" spans="1:11" ht="21" customHeight="1" x14ac:dyDescent="0.25">
      <c r="A5" s="25" t="s">
        <v>51</v>
      </c>
      <c r="B5" s="26" t="s">
        <v>52</v>
      </c>
      <c r="C5" s="26" t="s">
        <v>53</v>
      </c>
      <c r="D5" s="26" t="s">
        <v>54</v>
      </c>
      <c r="E5" s="26" t="s">
        <v>55</v>
      </c>
      <c r="F5" s="26" t="s">
        <v>56</v>
      </c>
      <c r="G5" s="26" t="s">
        <v>57</v>
      </c>
      <c r="H5" s="26" t="s">
        <v>58</v>
      </c>
      <c r="I5" s="26" t="s">
        <v>59</v>
      </c>
      <c r="J5" s="26" t="s">
        <v>60</v>
      </c>
      <c r="K5" s="27" t="s">
        <v>61</v>
      </c>
    </row>
    <row r="6" spans="1:11" ht="15" customHeight="1" x14ac:dyDescent="0.25">
      <c r="A6" s="28" t="s">
        <v>62</v>
      </c>
      <c r="B6" s="29" t="s">
        <v>63</v>
      </c>
      <c r="C6" s="28" t="s">
        <v>64</v>
      </c>
      <c r="D6" s="28" t="s">
        <v>65</v>
      </c>
      <c r="E6" s="30">
        <f>Settings!$C$5</f>
        <v>1500</v>
      </c>
      <c r="F6" s="31">
        <f>IF(Settings!$C$7&lt;=0,ROUND(E6*Settings!$C$6,2),ROUND(E6*Settings!$C$6/Settings!$C$7,0)*Settings!$C$7)</f>
        <v>22.5</v>
      </c>
      <c r="G6" s="32">
        <f>COUNTIF(Bets!$A$6:$A$505,A6)</f>
        <v>1</v>
      </c>
      <c r="H6" s="33">
        <f>SUMIF(Bets!$A$6:$A$505,A6,Bets!$F$6:$F$505)</f>
        <v>22.5</v>
      </c>
      <c r="I6" s="33">
        <f>SUMIF(Bets!$A$6:$A$505,A6,Bets!$I$6:$I$505)</f>
        <v>0</v>
      </c>
      <c r="J6" s="33">
        <f t="shared" ref="J6:J37" si="0">I6-H6</f>
        <v>-22.5</v>
      </c>
      <c r="K6" s="33">
        <f t="shared" ref="K6:K37" si="1">E6+J6</f>
        <v>1477.5</v>
      </c>
    </row>
    <row r="7" spans="1:11" ht="15" customHeight="1" x14ac:dyDescent="0.25">
      <c r="A7" s="34" t="s">
        <v>66</v>
      </c>
      <c r="B7" s="35" t="s">
        <v>67</v>
      </c>
      <c r="C7" s="34" t="s">
        <v>68</v>
      </c>
      <c r="D7" s="34" t="s">
        <v>69</v>
      </c>
      <c r="E7" s="36">
        <f t="shared" ref="E7:E38" si="2">K6</f>
        <v>1477.5</v>
      </c>
      <c r="F7" s="37">
        <f>IF(Settings!$C$7&lt;=0,ROUND(E7*Settings!$C$6,2),ROUND(E7*Settings!$C$6/Settings!$C$7,0)*Settings!$C$7)</f>
        <v>22.150000000000002</v>
      </c>
      <c r="G7" s="38">
        <f>COUNTIF(Bets!$A$6:$A$505,A7)</f>
        <v>0</v>
      </c>
      <c r="H7" s="39">
        <f>SUMIF(Bets!$A$6:$A$505,A7,Bets!$F$6:$F$505)</f>
        <v>0</v>
      </c>
      <c r="I7" s="39">
        <f>SUMIF(Bets!$A$6:$A$505,A7,Bets!$I$6:$I$505)</f>
        <v>0</v>
      </c>
      <c r="J7" s="39">
        <f t="shared" si="0"/>
        <v>0</v>
      </c>
      <c r="K7" s="39">
        <f t="shared" si="1"/>
        <v>1477.5</v>
      </c>
    </row>
    <row r="8" spans="1:11" ht="15" customHeight="1" x14ac:dyDescent="0.25">
      <c r="A8" s="34" t="s">
        <v>70</v>
      </c>
      <c r="B8" s="35" t="s">
        <v>71</v>
      </c>
      <c r="C8" s="34" t="s">
        <v>64</v>
      </c>
      <c r="D8" s="34" t="s">
        <v>65</v>
      </c>
      <c r="E8" s="36">
        <f t="shared" si="2"/>
        <v>1477.5</v>
      </c>
      <c r="F8" s="37">
        <f>IF(Settings!$C$7&lt;=0,ROUND(E8*Settings!$C$6,2),ROUND(E8*Settings!$C$6/Settings!$C$7,0)*Settings!$C$7)</f>
        <v>22.150000000000002</v>
      </c>
      <c r="G8" s="38">
        <f>COUNTIF(Bets!$A$6:$A$505,A8)</f>
        <v>0</v>
      </c>
      <c r="H8" s="39">
        <f>SUMIF(Bets!$A$6:$A$505,A8,Bets!$F$6:$F$505)</f>
        <v>0</v>
      </c>
      <c r="I8" s="39">
        <f>SUMIF(Bets!$A$6:$A$505,A8,Bets!$I$6:$I$505)</f>
        <v>0</v>
      </c>
      <c r="J8" s="39">
        <f t="shared" si="0"/>
        <v>0</v>
      </c>
      <c r="K8" s="39">
        <f t="shared" si="1"/>
        <v>1477.5</v>
      </c>
    </row>
    <row r="9" spans="1:11" ht="15" customHeight="1" x14ac:dyDescent="0.25">
      <c r="A9" s="34" t="s">
        <v>72</v>
      </c>
      <c r="B9" s="35" t="s">
        <v>73</v>
      </c>
      <c r="C9" s="34" t="s">
        <v>68</v>
      </c>
      <c r="D9" s="34" t="s">
        <v>69</v>
      </c>
      <c r="E9" s="36">
        <f t="shared" si="2"/>
        <v>1477.5</v>
      </c>
      <c r="F9" s="37">
        <f>IF(Settings!$C$7&lt;=0,ROUND(E9*Settings!$C$6,2),ROUND(E9*Settings!$C$6/Settings!$C$7,0)*Settings!$C$7)</f>
        <v>22.150000000000002</v>
      </c>
      <c r="G9" s="38">
        <f>COUNTIF(Bets!$A$6:$A$505,A9)</f>
        <v>0</v>
      </c>
      <c r="H9" s="39">
        <f>SUMIF(Bets!$A$6:$A$505,A9,Bets!$F$6:$F$505)</f>
        <v>0</v>
      </c>
      <c r="I9" s="39">
        <f>SUMIF(Bets!$A$6:$A$505,A9,Bets!$I$6:$I$505)</f>
        <v>0</v>
      </c>
      <c r="J9" s="39">
        <f t="shared" si="0"/>
        <v>0</v>
      </c>
      <c r="K9" s="39">
        <f t="shared" si="1"/>
        <v>1477.5</v>
      </c>
    </row>
    <row r="10" spans="1:11" ht="15" customHeight="1" x14ac:dyDescent="0.25">
      <c r="A10" s="34" t="s">
        <v>74</v>
      </c>
      <c r="B10" s="35" t="s">
        <v>75</v>
      </c>
      <c r="C10" s="34" t="s">
        <v>64</v>
      </c>
      <c r="D10" s="34" t="s">
        <v>65</v>
      </c>
      <c r="E10" s="36">
        <f t="shared" si="2"/>
        <v>1477.5</v>
      </c>
      <c r="F10" s="37">
        <f>IF(Settings!$C$7&lt;=0,ROUND(E10*Settings!$C$6,2),ROUND(E10*Settings!$C$6/Settings!$C$7,0)*Settings!$C$7)</f>
        <v>22.150000000000002</v>
      </c>
      <c r="G10" s="38">
        <f>COUNTIF(Bets!$A$6:$A$505,A10)</f>
        <v>0</v>
      </c>
      <c r="H10" s="39">
        <f>SUMIF(Bets!$A$6:$A$505,A10,Bets!$F$6:$F$505)</f>
        <v>0</v>
      </c>
      <c r="I10" s="39">
        <f>SUMIF(Bets!$A$6:$A$505,A10,Bets!$I$6:$I$505)</f>
        <v>0</v>
      </c>
      <c r="J10" s="39">
        <f t="shared" si="0"/>
        <v>0</v>
      </c>
      <c r="K10" s="39">
        <f t="shared" si="1"/>
        <v>1477.5</v>
      </c>
    </row>
    <row r="11" spans="1:11" ht="15" customHeight="1" x14ac:dyDescent="0.25">
      <c r="A11" s="34" t="s">
        <v>76</v>
      </c>
      <c r="B11" s="35" t="s">
        <v>77</v>
      </c>
      <c r="C11" s="34" t="s">
        <v>68</v>
      </c>
      <c r="D11" s="34" t="s">
        <v>69</v>
      </c>
      <c r="E11" s="36">
        <f t="shared" si="2"/>
        <v>1477.5</v>
      </c>
      <c r="F11" s="37">
        <f>IF(Settings!$C$7&lt;=0,ROUND(E11*Settings!$C$6,2),ROUND(E11*Settings!$C$6/Settings!$C$7,0)*Settings!$C$7)</f>
        <v>22.150000000000002</v>
      </c>
      <c r="G11" s="38">
        <f>COUNTIF(Bets!$A$6:$A$505,A11)</f>
        <v>0</v>
      </c>
      <c r="H11" s="39">
        <f>SUMIF(Bets!$A$6:$A$505,A11,Bets!$F$6:$F$505)</f>
        <v>0</v>
      </c>
      <c r="I11" s="39">
        <f>SUMIF(Bets!$A$6:$A$505,A11,Bets!$I$6:$I$505)</f>
        <v>0</v>
      </c>
      <c r="J11" s="39">
        <f t="shared" si="0"/>
        <v>0</v>
      </c>
      <c r="K11" s="39">
        <f t="shared" si="1"/>
        <v>1477.5</v>
      </c>
    </row>
    <row r="12" spans="1:11" ht="15" customHeight="1" x14ac:dyDescent="0.25">
      <c r="A12" s="34" t="s">
        <v>78</v>
      </c>
      <c r="B12" s="35" t="s">
        <v>79</v>
      </c>
      <c r="C12" s="34" t="s">
        <v>64</v>
      </c>
      <c r="D12" s="34" t="s">
        <v>65</v>
      </c>
      <c r="E12" s="36">
        <f t="shared" si="2"/>
        <v>1477.5</v>
      </c>
      <c r="F12" s="37">
        <f>IF(Settings!$C$7&lt;=0,ROUND(E12*Settings!$C$6,2),ROUND(E12*Settings!$C$6/Settings!$C$7,0)*Settings!$C$7)</f>
        <v>22.150000000000002</v>
      </c>
      <c r="G12" s="38">
        <f>COUNTIF(Bets!$A$6:$A$505,A12)</f>
        <v>0</v>
      </c>
      <c r="H12" s="39">
        <f>SUMIF(Bets!$A$6:$A$505,A12,Bets!$F$6:$F$505)</f>
        <v>0</v>
      </c>
      <c r="I12" s="39">
        <f>SUMIF(Bets!$A$6:$A$505,A12,Bets!$I$6:$I$505)</f>
        <v>0</v>
      </c>
      <c r="J12" s="39">
        <f t="shared" si="0"/>
        <v>0</v>
      </c>
      <c r="K12" s="39">
        <f t="shared" si="1"/>
        <v>1477.5</v>
      </c>
    </row>
    <row r="13" spans="1:11" ht="15" customHeight="1" x14ac:dyDescent="0.25">
      <c r="A13" s="34" t="s">
        <v>80</v>
      </c>
      <c r="B13" s="35" t="s">
        <v>81</v>
      </c>
      <c r="C13" s="34" t="s">
        <v>64</v>
      </c>
      <c r="D13" s="34" t="s">
        <v>65</v>
      </c>
      <c r="E13" s="36">
        <f t="shared" si="2"/>
        <v>1477.5</v>
      </c>
      <c r="F13" s="37">
        <f>IF(Settings!$C$7&lt;=0,ROUND(E13*Settings!$C$6,2),ROUND(E13*Settings!$C$6/Settings!$C$7,0)*Settings!$C$7)</f>
        <v>22.150000000000002</v>
      </c>
      <c r="G13" s="38">
        <f>COUNTIF(Bets!$A$6:$A$505,A13)</f>
        <v>0</v>
      </c>
      <c r="H13" s="39">
        <f>SUMIF(Bets!$A$6:$A$505,A13,Bets!$F$6:$F$505)</f>
        <v>0</v>
      </c>
      <c r="I13" s="39">
        <f>SUMIF(Bets!$A$6:$A$505,A13,Bets!$I$6:$I$505)</f>
        <v>0</v>
      </c>
      <c r="J13" s="39">
        <f t="shared" si="0"/>
        <v>0</v>
      </c>
      <c r="K13" s="39">
        <f t="shared" si="1"/>
        <v>1477.5</v>
      </c>
    </row>
    <row r="14" spans="1:11" ht="15" customHeight="1" x14ac:dyDescent="0.25">
      <c r="A14" s="34" t="s">
        <v>82</v>
      </c>
      <c r="B14" s="35" t="s">
        <v>83</v>
      </c>
      <c r="C14" s="34" t="s">
        <v>64</v>
      </c>
      <c r="D14" s="34" t="s">
        <v>65</v>
      </c>
      <c r="E14" s="36">
        <f t="shared" si="2"/>
        <v>1477.5</v>
      </c>
      <c r="F14" s="37">
        <f>IF(Settings!$C$7&lt;=0,ROUND(E14*Settings!$C$6,2),ROUND(E14*Settings!$C$6/Settings!$C$7,0)*Settings!$C$7)</f>
        <v>22.150000000000002</v>
      </c>
      <c r="G14" s="38">
        <f>COUNTIF(Bets!$A$6:$A$505,A14)</f>
        <v>0</v>
      </c>
      <c r="H14" s="39">
        <f>SUMIF(Bets!$A$6:$A$505,A14,Bets!$F$6:$F$505)</f>
        <v>0</v>
      </c>
      <c r="I14" s="39">
        <f>SUMIF(Bets!$A$6:$A$505,A14,Bets!$I$6:$I$505)</f>
        <v>0</v>
      </c>
      <c r="J14" s="39">
        <f t="shared" si="0"/>
        <v>0</v>
      </c>
      <c r="K14" s="39">
        <f t="shared" si="1"/>
        <v>1477.5</v>
      </c>
    </row>
    <row r="15" spans="1:11" ht="15" customHeight="1" x14ac:dyDescent="0.25">
      <c r="A15" s="34" t="s">
        <v>84</v>
      </c>
      <c r="B15" s="35" t="s">
        <v>85</v>
      </c>
      <c r="C15" s="34" t="s">
        <v>68</v>
      </c>
      <c r="D15" s="34" t="s">
        <v>69</v>
      </c>
      <c r="E15" s="36">
        <f t="shared" si="2"/>
        <v>1477.5</v>
      </c>
      <c r="F15" s="37">
        <f>IF(Settings!$C$7&lt;=0,ROUND(E15*Settings!$C$6,2),ROUND(E15*Settings!$C$6/Settings!$C$7,0)*Settings!$C$7)</f>
        <v>22.150000000000002</v>
      </c>
      <c r="G15" s="38">
        <f>COUNTIF(Bets!$A$6:$A$505,A15)</f>
        <v>0</v>
      </c>
      <c r="H15" s="39">
        <f>SUMIF(Bets!$A$6:$A$505,A15,Bets!$F$6:$F$505)</f>
        <v>0</v>
      </c>
      <c r="I15" s="39">
        <f>SUMIF(Bets!$A$6:$A$505,A15,Bets!$I$6:$I$505)</f>
        <v>0</v>
      </c>
      <c r="J15" s="39">
        <f t="shared" si="0"/>
        <v>0</v>
      </c>
      <c r="K15" s="39">
        <f t="shared" si="1"/>
        <v>1477.5</v>
      </c>
    </row>
    <row r="16" spans="1:11" ht="15" customHeight="1" x14ac:dyDescent="0.25">
      <c r="A16" s="34" t="s">
        <v>86</v>
      </c>
      <c r="B16" s="35" t="s">
        <v>87</v>
      </c>
      <c r="C16" s="34" t="s">
        <v>64</v>
      </c>
      <c r="D16" s="34" t="s">
        <v>65</v>
      </c>
      <c r="E16" s="36">
        <f t="shared" si="2"/>
        <v>1477.5</v>
      </c>
      <c r="F16" s="37">
        <f>IF(Settings!$C$7&lt;=0,ROUND(E16*Settings!$C$6,2),ROUND(E16*Settings!$C$6/Settings!$C$7,0)*Settings!$C$7)</f>
        <v>22.150000000000002</v>
      </c>
      <c r="G16" s="38">
        <f>COUNTIF(Bets!$A$6:$A$505,A16)</f>
        <v>0</v>
      </c>
      <c r="H16" s="39">
        <f>SUMIF(Bets!$A$6:$A$505,A16,Bets!$F$6:$F$505)</f>
        <v>0</v>
      </c>
      <c r="I16" s="39">
        <f>SUMIF(Bets!$A$6:$A$505,A16,Bets!$I$6:$I$505)</f>
        <v>0</v>
      </c>
      <c r="J16" s="39">
        <f t="shared" si="0"/>
        <v>0</v>
      </c>
      <c r="K16" s="39">
        <f t="shared" si="1"/>
        <v>1477.5</v>
      </c>
    </row>
    <row r="17" spans="1:11" ht="15" customHeight="1" x14ac:dyDescent="0.25">
      <c r="A17" s="34" t="s">
        <v>88</v>
      </c>
      <c r="B17" s="35" t="s">
        <v>89</v>
      </c>
      <c r="C17" s="34" t="s">
        <v>68</v>
      </c>
      <c r="D17" s="34" t="s">
        <v>69</v>
      </c>
      <c r="E17" s="36">
        <f t="shared" si="2"/>
        <v>1477.5</v>
      </c>
      <c r="F17" s="37">
        <f>IF(Settings!$C$7&lt;=0,ROUND(E17*Settings!$C$6,2),ROUND(E17*Settings!$C$6/Settings!$C$7,0)*Settings!$C$7)</f>
        <v>22.150000000000002</v>
      </c>
      <c r="G17" s="38">
        <f>COUNTIF(Bets!$A$6:$A$505,A17)</f>
        <v>0</v>
      </c>
      <c r="H17" s="39">
        <f>SUMIF(Bets!$A$6:$A$505,A17,Bets!$F$6:$F$505)</f>
        <v>0</v>
      </c>
      <c r="I17" s="39">
        <f>SUMIF(Bets!$A$6:$A$505,A17,Bets!$I$6:$I$505)</f>
        <v>0</v>
      </c>
      <c r="J17" s="39">
        <f t="shared" si="0"/>
        <v>0</v>
      </c>
      <c r="K17" s="39">
        <f t="shared" si="1"/>
        <v>1477.5</v>
      </c>
    </row>
    <row r="18" spans="1:11" ht="15" customHeight="1" x14ac:dyDescent="0.25">
      <c r="A18" s="34" t="s">
        <v>90</v>
      </c>
      <c r="B18" s="35" t="s">
        <v>91</v>
      </c>
      <c r="C18" s="34" t="s">
        <v>64</v>
      </c>
      <c r="D18" s="34" t="s">
        <v>65</v>
      </c>
      <c r="E18" s="36">
        <f t="shared" si="2"/>
        <v>1477.5</v>
      </c>
      <c r="F18" s="37">
        <f>IF(Settings!$C$7&lt;=0,ROUND(E18*Settings!$C$6,2),ROUND(E18*Settings!$C$6/Settings!$C$7,0)*Settings!$C$7)</f>
        <v>22.150000000000002</v>
      </c>
      <c r="G18" s="38">
        <f>COUNTIF(Bets!$A$6:$A$505,A18)</f>
        <v>0</v>
      </c>
      <c r="H18" s="39">
        <f>SUMIF(Bets!$A$6:$A$505,A18,Bets!$F$6:$F$505)</f>
        <v>0</v>
      </c>
      <c r="I18" s="39">
        <f>SUMIF(Bets!$A$6:$A$505,A18,Bets!$I$6:$I$505)</f>
        <v>0</v>
      </c>
      <c r="J18" s="39">
        <f t="shared" si="0"/>
        <v>0</v>
      </c>
      <c r="K18" s="39">
        <f t="shared" si="1"/>
        <v>1477.5</v>
      </c>
    </row>
    <row r="19" spans="1:11" ht="15" customHeight="1" x14ac:dyDescent="0.25">
      <c r="A19" s="34" t="s">
        <v>92</v>
      </c>
      <c r="B19" s="35" t="s">
        <v>93</v>
      </c>
      <c r="C19" s="34" t="s">
        <v>68</v>
      </c>
      <c r="D19" s="34" t="s">
        <v>69</v>
      </c>
      <c r="E19" s="36">
        <f t="shared" si="2"/>
        <v>1477.5</v>
      </c>
      <c r="F19" s="37">
        <f>IF(Settings!$C$7&lt;=0,ROUND(E19*Settings!$C$6,2),ROUND(E19*Settings!$C$6/Settings!$C$7,0)*Settings!$C$7)</f>
        <v>22.150000000000002</v>
      </c>
      <c r="G19" s="38">
        <f>COUNTIF(Bets!$A$6:$A$505,A19)</f>
        <v>0</v>
      </c>
      <c r="H19" s="39">
        <f>SUMIF(Bets!$A$6:$A$505,A19,Bets!$F$6:$F$505)</f>
        <v>0</v>
      </c>
      <c r="I19" s="39">
        <f>SUMIF(Bets!$A$6:$A$505,A19,Bets!$I$6:$I$505)</f>
        <v>0</v>
      </c>
      <c r="J19" s="39">
        <f t="shared" si="0"/>
        <v>0</v>
      </c>
      <c r="K19" s="39">
        <f t="shared" si="1"/>
        <v>1477.5</v>
      </c>
    </row>
    <row r="20" spans="1:11" ht="15" customHeight="1" x14ac:dyDescent="0.25">
      <c r="A20" s="34" t="s">
        <v>94</v>
      </c>
      <c r="B20" s="35" t="s">
        <v>95</v>
      </c>
      <c r="C20" s="34" t="s">
        <v>64</v>
      </c>
      <c r="D20" s="34" t="s">
        <v>65</v>
      </c>
      <c r="E20" s="36">
        <f t="shared" si="2"/>
        <v>1477.5</v>
      </c>
      <c r="F20" s="37">
        <f>IF(Settings!$C$7&lt;=0,ROUND(E20*Settings!$C$6,2),ROUND(E20*Settings!$C$6/Settings!$C$7,0)*Settings!$C$7)</f>
        <v>22.150000000000002</v>
      </c>
      <c r="G20" s="38">
        <f>COUNTIF(Bets!$A$6:$A$505,A20)</f>
        <v>0</v>
      </c>
      <c r="H20" s="39">
        <f>SUMIF(Bets!$A$6:$A$505,A20,Bets!$F$6:$F$505)</f>
        <v>0</v>
      </c>
      <c r="I20" s="39">
        <f>SUMIF(Bets!$A$6:$A$505,A20,Bets!$I$6:$I$505)</f>
        <v>0</v>
      </c>
      <c r="J20" s="39">
        <f t="shared" si="0"/>
        <v>0</v>
      </c>
      <c r="K20" s="39">
        <f t="shared" si="1"/>
        <v>1477.5</v>
      </c>
    </row>
    <row r="21" spans="1:11" ht="15" customHeight="1" x14ac:dyDescent="0.25">
      <c r="A21" s="34" t="s">
        <v>96</v>
      </c>
      <c r="B21" s="35" t="s">
        <v>97</v>
      </c>
      <c r="C21" s="34" t="s">
        <v>64</v>
      </c>
      <c r="D21" s="34" t="s">
        <v>69</v>
      </c>
      <c r="E21" s="36">
        <f t="shared" si="2"/>
        <v>1477.5</v>
      </c>
      <c r="F21" s="37">
        <f>IF(Settings!$C$7&lt;=0,ROUND(E21*Settings!$C$6,2),ROUND(E21*Settings!$C$6/Settings!$C$7,0)*Settings!$C$7)</f>
        <v>22.150000000000002</v>
      </c>
      <c r="G21" s="38">
        <f>COUNTIF(Bets!$A$6:$A$505,A21)</f>
        <v>0</v>
      </c>
      <c r="H21" s="39">
        <f>SUMIF(Bets!$A$6:$A$505,A21,Bets!$F$6:$F$505)</f>
        <v>0</v>
      </c>
      <c r="I21" s="39">
        <f>SUMIF(Bets!$A$6:$A$505,A21,Bets!$I$6:$I$505)</f>
        <v>0</v>
      </c>
      <c r="J21" s="39">
        <f t="shared" si="0"/>
        <v>0</v>
      </c>
      <c r="K21" s="39">
        <f t="shared" si="1"/>
        <v>1477.5</v>
      </c>
    </row>
    <row r="22" spans="1:11" ht="15" customHeight="1" x14ac:dyDescent="0.25">
      <c r="A22" s="34" t="s">
        <v>98</v>
      </c>
      <c r="B22" s="35" t="s">
        <v>99</v>
      </c>
      <c r="C22" s="34" t="s">
        <v>68</v>
      </c>
      <c r="D22" s="34" t="s">
        <v>65</v>
      </c>
      <c r="E22" s="36">
        <f t="shared" si="2"/>
        <v>1477.5</v>
      </c>
      <c r="F22" s="37">
        <f>IF(Settings!$C$7&lt;=0,ROUND(E22*Settings!$C$6,2),ROUND(E22*Settings!$C$6/Settings!$C$7,0)*Settings!$C$7)</f>
        <v>22.150000000000002</v>
      </c>
      <c r="G22" s="38">
        <f>COUNTIF(Bets!$A$6:$A$505,A22)</f>
        <v>0</v>
      </c>
      <c r="H22" s="39">
        <f>SUMIF(Bets!$A$6:$A$505,A22,Bets!$F$6:$F$505)</f>
        <v>0</v>
      </c>
      <c r="I22" s="39">
        <f>SUMIF(Bets!$A$6:$A$505,A22,Bets!$I$6:$I$505)</f>
        <v>0</v>
      </c>
      <c r="J22" s="39">
        <f t="shared" si="0"/>
        <v>0</v>
      </c>
      <c r="K22" s="39">
        <f t="shared" si="1"/>
        <v>1477.5</v>
      </c>
    </row>
    <row r="23" spans="1:11" ht="15" customHeight="1" x14ac:dyDescent="0.25">
      <c r="A23" s="34" t="s">
        <v>100</v>
      </c>
      <c r="B23" s="35" t="s">
        <v>101</v>
      </c>
      <c r="C23" s="34" t="s">
        <v>68</v>
      </c>
      <c r="D23" s="34" t="s">
        <v>69</v>
      </c>
      <c r="E23" s="36">
        <f t="shared" si="2"/>
        <v>1477.5</v>
      </c>
      <c r="F23" s="37">
        <f>IF(Settings!$C$7&lt;=0,ROUND(E23*Settings!$C$6,2),ROUND(E23*Settings!$C$6/Settings!$C$7,0)*Settings!$C$7)</f>
        <v>22.150000000000002</v>
      </c>
      <c r="G23" s="38">
        <f>COUNTIF(Bets!$A$6:$A$505,A23)</f>
        <v>0</v>
      </c>
      <c r="H23" s="39">
        <f>SUMIF(Bets!$A$6:$A$505,A23,Bets!$F$6:$F$505)</f>
        <v>0</v>
      </c>
      <c r="I23" s="39">
        <f>SUMIF(Bets!$A$6:$A$505,A23,Bets!$I$6:$I$505)</f>
        <v>0</v>
      </c>
      <c r="J23" s="39">
        <f t="shared" si="0"/>
        <v>0</v>
      </c>
      <c r="K23" s="39">
        <f t="shared" si="1"/>
        <v>1477.5</v>
      </c>
    </row>
    <row r="24" spans="1:11" ht="15" customHeight="1" x14ac:dyDescent="0.25">
      <c r="A24" s="34" t="s">
        <v>102</v>
      </c>
      <c r="B24" s="35" t="s">
        <v>103</v>
      </c>
      <c r="C24" s="34" t="s">
        <v>64</v>
      </c>
      <c r="D24" s="34" t="s">
        <v>65</v>
      </c>
      <c r="E24" s="36">
        <f t="shared" si="2"/>
        <v>1477.5</v>
      </c>
      <c r="F24" s="37">
        <f>IF(Settings!$C$7&lt;=0,ROUND(E24*Settings!$C$6,2),ROUND(E24*Settings!$C$6/Settings!$C$7,0)*Settings!$C$7)</f>
        <v>22.150000000000002</v>
      </c>
      <c r="G24" s="38">
        <f>COUNTIF(Bets!$A$6:$A$505,A24)</f>
        <v>0</v>
      </c>
      <c r="H24" s="39">
        <f>SUMIF(Bets!$A$6:$A$505,A24,Bets!$F$6:$F$505)</f>
        <v>0</v>
      </c>
      <c r="I24" s="39">
        <f>SUMIF(Bets!$A$6:$A$505,A24,Bets!$I$6:$I$505)</f>
        <v>0</v>
      </c>
      <c r="J24" s="39">
        <f t="shared" si="0"/>
        <v>0</v>
      </c>
      <c r="K24" s="39">
        <f t="shared" si="1"/>
        <v>1477.5</v>
      </c>
    </row>
    <row r="25" spans="1:11" ht="15" customHeight="1" x14ac:dyDescent="0.25">
      <c r="A25" s="34" t="s">
        <v>104</v>
      </c>
      <c r="B25" s="35" t="s">
        <v>105</v>
      </c>
      <c r="C25" s="34" t="s">
        <v>68</v>
      </c>
      <c r="D25" s="34" t="s">
        <v>69</v>
      </c>
      <c r="E25" s="36">
        <f t="shared" si="2"/>
        <v>1477.5</v>
      </c>
      <c r="F25" s="37">
        <f>IF(Settings!$C$7&lt;=0,ROUND(E25*Settings!$C$6,2),ROUND(E25*Settings!$C$6/Settings!$C$7,0)*Settings!$C$7)</f>
        <v>22.150000000000002</v>
      </c>
      <c r="G25" s="38">
        <f>COUNTIF(Bets!$A$6:$A$505,A25)</f>
        <v>0</v>
      </c>
      <c r="H25" s="39">
        <f>SUMIF(Bets!$A$6:$A$505,A25,Bets!$F$6:$F$505)</f>
        <v>0</v>
      </c>
      <c r="I25" s="39">
        <f>SUMIF(Bets!$A$6:$A$505,A25,Bets!$I$6:$I$505)</f>
        <v>0</v>
      </c>
      <c r="J25" s="39">
        <f t="shared" si="0"/>
        <v>0</v>
      </c>
      <c r="K25" s="39">
        <f t="shared" si="1"/>
        <v>1477.5</v>
      </c>
    </row>
    <row r="26" spans="1:11" ht="15" customHeight="1" x14ac:dyDescent="0.25">
      <c r="A26" s="34" t="s">
        <v>106</v>
      </c>
      <c r="B26" s="35" t="s">
        <v>107</v>
      </c>
      <c r="C26" s="34" t="s">
        <v>64</v>
      </c>
      <c r="D26" s="34" t="s">
        <v>65</v>
      </c>
      <c r="E26" s="36">
        <f t="shared" si="2"/>
        <v>1477.5</v>
      </c>
      <c r="F26" s="37">
        <f>IF(Settings!$C$7&lt;=0,ROUND(E26*Settings!$C$6,2),ROUND(E26*Settings!$C$6/Settings!$C$7,0)*Settings!$C$7)</f>
        <v>22.150000000000002</v>
      </c>
      <c r="G26" s="38">
        <f>COUNTIF(Bets!$A$6:$A$505,A26)</f>
        <v>0</v>
      </c>
      <c r="H26" s="39">
        <f>SUMIF(Bets!$A$6:$A$505,A26,Bets!$F$6:$F$505)</f>
        <v>0</v>
      </c>
      <c r="I26" s="39">
        <f>SUMIF(Bets!$A$6:$A$505,A26,Bets!$I$6:$I$505)</f>
        <v>0</v>
      </c>
      <c r="J26" s="39">
        <f t="shared" si="0"/>
        <v>0</v>
      </c>
      <c r="K26" s="39">
        <f t="shared" si="1"/>
        <v>1477.5</v>
      </c>
    </row>
    <row r="27" spans="1:11" ht="15" customHeight="1" x14ac:dyDescent="0.25">
      <c r="A27" s="34" t="s">
        <v>108</v>
      </c>
      <c r="B27" s="35" t="s">
        <v>109</v>
      </c>
      <c r="C27" s="34" t="s">
        <v>68</v>
      </c>
      <c r="D27" s="34" t="s">
        <v>69</v>
      </c>
      <c r="E27" s="36">
        <f t="shared" si="2"/>
        <v>1477.5</v>
      </c>
      <c r="F27" s="37">
        <f>IF(Settings!$C$7&lt;=0,ROUND(E27*Settings!$C$6,2),ROUND(E27*Settings!$C$6/Settings!$C$7,0)*Settings!$C$7)</f>
        <v>22.150000000000002</v>
      </c>
      <c r="G27" s="38">
        <f>COUNTIF(Bets!$A$6:$A$505,A27)</f>
        <v>0</v>
      </c>
      <c r="H27" s="39">
        <f>SUMIF(Bets!$A$6:$A$505,A27,Bets!$F$6:$F$505)</f>
        <v>0</v>
      </c>
      <c r="I27" s="39">
        <f>SUMIF(Bets!$A$6:$A$505,A27,Bets!$I$6:$I$505)</f>
        <v>0</v>
      </c>
      <c r="J27" s="39">
        <f t="shared" si="0"/>
        <v>0</v>
      </c>
      <c r="K27" s="39">
        <f t="shared" si="1"/>
        <v>1477.5</v>
      </c>
    </row>
    <row r="28" spans="1:11" ht="15" customHeight="1" x14ac:dyDescent="0.25">
      <c r="A28" s="34" t="s">
        <v>110</v>
      </c>
      <c r="B28" s="35" t="s">
        <v>111</v>
      </c>
      <c r="C28" s="34" t="s">
        <v>64</v>
      </c>
      <c r="D28" s="34" t="s">
        <v>65</v>
      </c>
      <c r="E28" s="36">
        <f t="shared" si="2"/>
        <v>1477.5</v>
      </c>
      <c r="F28" s="37">
        <f>IF(Settings!$C$7&lt;=0,ROUND(E28*Settings!$C$6,2),ROUND(E28*Settings!$C$6/Settings!$C$7,0)*Settings!$C$7)</f>
        <v>22.150000000000002</v>
      </c>
      <c r="G28" s="38">
        <f>COUNTIF(Bets!$A$6:$A$505,A28)</f>
        <v>0</v>
      </c>
      <c r="H28" s="39">
        <f>SUMIF(Bets!$A$6:$A$505,A28,Bets!$F$6:$F$505)</f>
        <v>0</v>
      </c>
      <c r="I28" s="39">
        <f>SUMIF(Bets!$A$6:$A$505,A28,Bets!$I$6:$I$505)</f>
        <v>0</v>
      </c>
      <c r="J28" s="39">
        <f t="shared" si="0"/>
        <v>0</v>
      </c>
      <c r="K28" s="39">
        <f t="shared" si="1"/>
        <v>1477.5</v>
      </c>
    </row>
    <row r="29" spans="1:11" ht="15" customHeight="1" x14ac:dyDescent="0.25">
      <c r="A29" s="34" t="s">
        <v>112</v>
      </c>
      <c r="B29" s="35" t="s">
        <v>113</v>
      </c>
      <c r="C29" s="34" t="s">
        <v>68</v>
      </c>
      <c r="D29" s="34" t="s">
        <v>69</v>
      </c>
      <c r="E29" s="36">
        <f t="shared" si="2"/>
        <v>1477.5</v>
      </c>
      <c r="F29" s="37">
        <f>IF(Settings!$C$7&lt;=0,ROUND(E29*Settings!$C$6,2),ROUND(E29*Settings!$C$6/Settings!$C$7,0)*Settings!$C$7)</f>
        <v>22.150000000000002</v>
      </c>
      <c r="G29" s="38">
        <f>COUNTIF(Bets!$A$6:$A$505,A29)</f>
        <v>0</v>
      </c>
      <c r="H29" s="39">
        <f>SUMIF(Bets!$A$6:$A$505,A29,Bets!$F$6:$F$505)</f>
        <v>0</v>
      </c>
      <c r="I29" s="39">
        <f>SUMIF(Bets!$A$6:$A$505,A29,Bets!$I$6:$I$505)</f>
        <v>0</v>
      </c>
      <c r="J29" s="39">
        <f t="shared" si="0"/>
        <v>0</v>
      </c>
      <c r="K29" s="39">
        <f t="shared" si="1"/>
        <v>1477.5</v>
      </c>
    </row>
    <row r="30" spans="1:11" ht="15" customHeight="1" x14ac:dyDescent="0.25">
      <c r="A30" s="34" t="s">
        <v>114</v>
      </c>
      <c r="B30" s="35" t="s">
        <v>115</v>
      </c>
      <c r="C30" s="34" t="s">
        <v>64</v>
      </c>
      <c r="D30" s="34" t="s">
        <v>65</v>
      </c>
      <c r="E30" s="36">
        <f t="shared" si="2"/>
        <v>1477.5</v>
      </c>
      <c r="F30" s="37">
        <f>IF(Settings!$C$7&lt;=0,ROUND(E30*Settings!$C$6,2),ROUND(E30*Settings!$C$6/Settings!$C$7,0)*Settings!$C$7)</f>
        <v>22.150000000000002</v>
      </c>
      <c r="G30" s="38">
        <f>COUNTIF(Bets!$A$6:$A$505,A30)</f>
        <v>0</v>
      </c>
      <c r="H30" s="39">
        <f>SUMIF(Bets!$A$6:$A$505,A30,Bets!$F$6:$F$505)</f>
        <v>0</v>
      </c>
      <c r="I30" s="39">
        <f>SUMIF(Bets!$A$6:$A$505,A30,Bets!$I$6:$I$505)</f>
        <v>0</v>
      </c>
      <c r="J30" s="39">
        <f t="shared" si="0"/>
        <v>0</v>
      </c>
      <c r="K30" s="39">
        <f t="shared" si="1"/>
        <v>1477.5</v>
      </c>
    </row>
    <row r="31" spans="1:11" ht="15" customHeight="1" x14ac:dyDescent="0.25">
      <c r="A31" s="34" t="s">
        <v>116</v>
      </c>
      <c r="B31" s="35" t="s">
        <v>117</v>
      </c>
      <c r="C31" s="34" t="s">
        <v>68</v>
      </c>
      <c r="D31" s="34" t="s">
        <v>69</v>
      </c>
      <c r="E31" s="36">
        <f t="shared" si="2"/>
        <v>1477.5</v>
      </c>
      <c r="F31" s="37">
        <f>IF(Settings!$C$7&lt;=0,ROUND(E31*Settings!$C$6,2),ROUND(E31*Settings!$C$6/Settings!$C$7,0)*Settings!$C$7)</f>
        <v>22.150000000000002</v>
      </c>
      <c r="G31" s="38">
        <f>COUNTIF(Bets!$A$6:$A$505,A31)</f>
        <v>0</v>
      </c>
      <c r="H31" s="39">
        <f>SUMIF(Bets!$A$6:$A$505,A31,Bets!$F$6:$F$505)</f>
        <v>0</v>
      </c>
      <c r="I31" s="39">
        <f>SUMIF(Bets!$A$6:$A$505,A31,Bets!$I$6:$I$505)</f>
        <v>0</v>
      </c>
      <c r="J31" s="39">
        <f t="shared" si="0"/>
        <v>0</v>
      </c>
      <c r="K31" s="39">
        <f t="shared" si="1"/>
        <v>1477.5</v>
      </c>
    </row>
    <row r="32" spans="1:11" ht="15" customHeight="1" x14ac:dyDescent="0.25">
      <c r="A32" s="34" t="s">
        <v>118</v>
      </c>
      <c r="B32" s="35" t="s">
        <v>119</v>
      </c>
      <c r="C32" s="34" t="s">
        <v>64</v>
      </c>
      <c r="D32" s="34" t="s">
        <v>65</v>
      </c>
      <c r="E32" s="36">
        <f t="shared" si="2"/>
        <v>1477.5</v>
      </c>
      <c r="F32" s="37">
        <f>IF(Settings!$C$7&lt;=0,ROUND(E32*Settings!$C$6,2),ROUND(E32*Settings!$C$6/Settings!$C$7,0)*Settings!$C$7)</f>
        <v>22.150000000000002</v>
      </c>
      <c r="G32" s="38">
        <f>COUNTIF(Bets!$A$6:$A$505,A32)</f>
        <v>0</v>
      </c>
      <c r="H32" s="39">
        <f>SUMIF(Bets!$A$6:$A$505,A32,Bets!$F$6:$F$505)</f>
        <v>0</v>
      </c>
      <c r="I32" s="39">
        <f>SUMIF(Bets!$A$6:$A$505,A32,Bets!$I$6:$I$505)</f>
        <v>0</v>
      </c>
      <c r="J32" s="39">
        <f t="shared" si="0"/>
        <v>0</v>
      </c>
      <c r="K32" s="39">
        <f t="shared" si="1"/>
        <v>1477.5</v>
      </c>
    </row>
    <row r="33" spans="1:11" ht="15" customHeight="1" x14ac:dyDescent="0.25">
      <c r="A33" s="34" t="s">
        <v>120</v>
      </c>
      <c r="B33" s="35" t="s">
        <v>121</v>
      </c>
      <c r="C33" s="34" t="s">
        <v>68</v>
      </c>
      <c r="D33" s="34" t="s">
        <v>69</v>
      </c>
      <c r="E33" s="36">
        <f t="shared" si="2"/>
        <v>1477.5</v>
      </c>
      <c r="F33" s="37">
        <f>IF(Settings!$C$7&lt;=0,ROUND(E33*Settings!$C$6,2),ROUND(E33*Settings!$C$6/Settings!$C$7,0)*Settings!$C$7)</f>
        <v>22.150000000000002</v>
      </c>
      <c r="G33" s="38">
        <f>COUNTIF(Bets!$A$6:$A$505,A33)</f>
        <v>0</v>
      </c>
      <c r="H33" s="39">
        <f>SUMIF(Bets!$A$6:$A$505,A33,Bets!$F$6:$F$505)</f>
        <v>0</v>
      </c>
      <c r="I33" s="39">
        <f>SUMIF(Bets!$A$6:$A$505,A33,Bets!$I$6:$I$505)</f>
        <v>0</v>
      </c>
      <c r="J33" s="39">
        <f t="shared" si="0"/>
        <v>0</v>
      </c>
      <c r="K33" s="39">
        <f t="shared" si="1"/>
        <v>1477.5</v>
      </c>
    </row>
    <row r="34" spans="1:11" ht="15" customHeight="1" x14ac:dyDescent="0.25">
      <c r="A34" s="34" t="s">
        <v>122</v>
      </c>
      <c r="B34" s="35" t="s">
        <v>123</v>
      </c>
      <c r="C34" s="34" t="s">
        <v>64</v>
      </c>
      <c r="D34" s="34" t="s">
        <v>65</v>
      </c>
      <c r="E34" s="36">
        <f t="shared" si="2"/>
        <v>1477.5</v>
      </c>
      <c r="F34" s="37">
        <f>IF(Settings!$C$7&lt;=0,ROUND(E34*Settings!$C$6,2),ROUND(E34*Settings!$C$6/Settings!$C$7,0)*Settings!$C$7)</f>
        <v>22.150000000000002</v>
      </c>
      <c r="G34" s="38">
        <f>COUNTIF(Bets!$A$6:$A$505,A34)</f>
        <v>0</v>
      </c>
      <c r="H34" s="39">
        <f>SUMIF(Bets!$A$6:$A$505,A34,Bets!$F$6:$F$505)</f>
        <v>0</v>
      </c>
      <c r="I34" s="39">
        <f>SUMIF(Bets!$A$6:$A$505,A34,Bets!$I$6:$I$505)</f>
        <v>0</v>
      </c>
      <c r="J34" s="39">
        <f t="shared" si="0"/>
        <v>0</v>
      </c>
      <c r="K34" s="39">
        <f t="shared" si="1"/>
        <v>1477.5</v>
      </c>
    </row>
    <row r="35" spans="1:11" ht="15" customHeight="1" x14ac:dyDescent="0.25">
      <c r="A35" s="34" t="s">
        <v>124</v>
      </c>
      <c r="B35" s="35" t="s">
        <v>125</v>
      </c>
      <c r="C35" s="34" t="s">
        <v>68</v>
      </c>
      <c r="D35" s="34" t="s">
        <v>69</v>
      </c>
      <c r="E35" s="36">
        <f t="shared" si="2"/>
        <v>1477.5</v>
      </c>
      <c r="F35" s="37">
        <f>IF(Settings!$C$7&lt;=0,ROUND(E35*Settings!$C$6,2),ROUND(E35*Settings!$C$6/Settings!$C$7,0)*Settings!$C$7)</f>
        <v>22.150000000000002</v>
      </c>
      <c r="G35" s="38">
        <f>COUNTIF(Bets!$A$6:$A$505,A35)</f>
        <v>0</v>
      </c>
      <c r="H35" s="39">
        <f>SUMIF(Bets!$A$6:$A$505,A35,Bets!$F$6:$F$505)</f>
        <v>0</v>
      </c>
      <c r="I35" s="39">
        <f>SUMIF(Bets!$A$6:$A$505,A35,Bets!$I$6:$I$505)</f>
        <v>0</v>
      </c>
      <c r="J35" s="39">
        <f t="shared" si="0"/>
        <v>0</v>
      </c>
      <c r="K35" s="39">
        <f t="shared" si="1"/>
        <v>1477.5</v>
      </c>
    </row>
    <row r="36" spans="1:11" ht="15" customHeight="1" x14ac:dyDescent="0.25">
      <c r="A36" s="34" t="s">
        <v>126</v>
      </c>
      <c r="B36" s="35" t="s">
        <v>127</v>
      </c>
      <c r="C36" s="34" t="s">
        <v>64</v>
      </c>
      <c r="D36" s="34" t="s">
        <v>65</v>
      </c>
      <c r="E36" s="36">
        <f t="shared" si="2"/>
        <v>1477.5</v>
      </c>
      <c r="F36" s="37">
        <f>IF(Settings!$C$7&lt;=0,ROUND(E36*Settings!$C$6,2),ROUND(E36*Settings!$C$6/Settings!$C$7,0)*Settings!$C$7)</f>
        <v>22.150000000000002</v>
      </c>
      <c r="G36" s="38">
        <f>COUNTIF(Bets!$A$6:$A$505,A36)</f>
        <v>0</v>
      </c>
      <c r="H36" s="39">
        <f>SUMIF(Bets!$A$6:$A$505,A36,Bets!$F$6:$F$505)</f>
        <v>0</v>
      </c>
      <c r="I36" s="39">
        <f>SUMIF(Bets!$A$6:$A$505,A36,Bets!$I$6:$I$505)</f>
        <v>0</v>
      </c>
      <c r="J36" s="39">
        <f t="shared" si="0"/>
        <v>0</v>
      </c>
      <c r="K36" s="39">
        <f t="shared" si="1"/>
        <v>1477.5</v>
      </c>
    </row>
    <row r="37" spans="1:11" ht="15" customHeight="1" x14ac:dyDescent="0.25">
      <c r="A37" s="34" t="s">
        <v>128</v>
      </c>
      <c r="B37" s="35" t="s">
        <v>129</v>
      </c>
      <c r="C37" s="34" t="s">
        <v>68</v>
      </c>
      <c r="D37" s="34" t="s">
        <v>69</v>
      </c>
      <c r="E37" s="36">
        <f t="shared" si="2"/>
        <v>1477.5</v>
      </c>
      <c r="F37" s="37">
        <f>IF(Settings!$C$7&lt;=0,ROUND(E37*Settings!$C$6,2),ROUND(E37*Settings!$C$6/Settings!$C$7,0)*Settings!$C$7)</f>
        <v>22.150000000000002</v>
      </c>
      <c r="G37" s="38">
        <f>COUNTIF(Bets!$A$6:$A$505,A37)</f>
        <v>0</v>
      </c>
      <c r="H37" s="39">
        <f>SUMIF(Bets!$A$6:$A$505,A37,Bets!$F$6:$F$505)</f>
        <v>0</v>
      </c>
      <c r="I37" s="39">
        <f>SUMIF(Bets!$A$6:$A$505,A37,Bets!$I$6:$I$505)</f>
        <v>0</v>
      </c>
      <c r="J37" s="39">
        <f t="shared" si="0"/>
        <v>0</v>
      </c>
      <c r="K37" s="39">
        <f t="shared" si="1"/>
        <v>1477.5</v>
      </c>
    </row>
    <row r="38" spans="1:11" ht="15" customHeight="1" x14ac:dyDescent="0.25">
      <c r="A38" s="34" t="s">
        <v>130</v>
      </c>
      <c r="B38" s="35" t="s">
        <v>131</v>
      </c>
      <c r="C38" s="34" t="s">
        <v>64</v>
      </c>
      <c r="D38" s="34" t="s">
        <v>65</v>
      </c>
      <c r="E38" s="36">
        <f t="shared" si="2"/>
        <v>1477.5</v>
      </c>
      <c r="F38" s="37">
        <f>IF(Settings!$C$7&lt;=0,ROUND(E38*Settings!$C$6,2),ROUND(E38*Settings!$C$6/Settings!$C$7,0)*Settings!$C$7)</f>
        <v>22.150000000000002</v>
      </c>
      <c r="G38" s="38">
        <f>COUNTIF(Bets!$A$6:$A$505,A38)</f>
        <v>0</v>
      </c>
      <c r="H38" s="39">
        <f>SUMIF(Bets!$A$6:$A$505,A38,Bets!$F$6:$F$505)</f>
        <v>0</v>
      </c>
      <c r="I38" s="39">
        <f>SUMIF(Bets!$A$6:$A$505,A38,Bets!$I$6:$I$505)</f>
        <v>0</v>
      </c>
      <c r="J38" s="39">
        <f t="shared" ref="J38:J69" si="3">I38-H38</f>
        <v>0</v>
      </c>
      <c r="K38" s="39">
        <f t="shared" ref="K38:K69" si="4">E38+J38</f>
        <v>1477.5</v>
      </c>
    </row>
    <row r="39" spans="1:11" ht="15" customHeight="1" x14ac:dyDescent="0.25">
      <c r="A39" s="34" t="s">
        <v>132</v>
      </c>
      <c r="B39" s="35" t="s">
        <v>133</v>
      </c>
      <c r="C39" s="34" t="s">
        <v>64</v>
      </c>
      <c r="D39" s="34" t="s">
        <v>65</v>
      </c>
      <c r="E39" s="36">
        <f t="shared" ref="E39:E70" si="5">K38</f>
        <v>1477.5</v>
      </c>
      <c r="F39" s="37">
        <f>IF(Settings!$C$7&lt;=0,ROUND(E39*Settings!$C$6,2),ROUND(E39*Settings!$C$6/Settings!$C$7,0)*Settings!$C$7)</f>
        <v>22.150000000000002</v>
      </c>
      <c r="G39" s="38">
        <f>COUNTIF(Bets!$A$6:$A$505,A39)</f>
        <v>0</v>
      </c>
      <c r="H39" s="39">
        <f>SUMIF(Bets!$A$6:$A$505,A39,Bets!$F$6:$F$505)</f>
        <v>0</v>
      </c>
      <c r="I39" s="39">
        <f>SUMIF(Bets!$A$6:$A$505,A39,Bets!$I$6:$I$505)</f>
        <v>0</v>
      </c>
      <c r="J39" s="39">
        <f t="shared" si="3"/>
        <v>0</v>
      </c>
      <c r="K39" s="39">
        <f t="shared" si="4"/>
        <v>1477.5</v>
      </c>
    </row>
    <row r="40" spans="1:11" ht="15" customHeight="1" x14ac:dyDescent="0.25">
      <c r="A40" s="34" t="s">
        <v>134</v>
      </c>
      <c r="B40" s="35" t="s">
        <v>135</v>
      </c>
      <c r="C40" s="34" t="s">
        <v>68</v>
      </c>
      <c r="D40" s="34" t="s">
        <v>69</v>
      </c>
      <c r="E40" s="36">
        <f t="shared" si="5"/>
        <v>1477.5</v>
      </c>
      <c r="F40" s="37">
        <f>IF(Settings!$C$7&lt;=0,ROUND(E40*Settings!$C$6,2),ROUND(E40*Settings!$C$6/Settings!$C$7,0)*Settings!$C$7)</f>
        <v>22.150000000000002</v>
      </c>
      <c r="G40" s="38">
        <f>COUNTIF(Bets!$A$6:$A$505,A40)</f>
        <v>0</v>
      </c>
      <c r="H40" s="39">
        <f>SUMIF(Bets!$A$6:$A$505,A40,Bets!$F$6:$F$505)</f>
        <v>0</v>
      </c>
      <c r="I40" s="39">
        <f>SUMIF(Bets!$A$6:$A$505,A40,Bets!$I$6:$I$505)</f>
        <v>0</v>
      </c>
      <c r="J40" s="39">
        <f t="shared" si="3"/>
        <v>0</v>
      </c>
      <c r="K40" s="39">
        <f t="shared" si="4"/>
        <v>1477.5</v>
      </c>
    </row>
    <row r="41" spans="1:11" ht="15" customHeight="1" x14ac:dyDescent="0.25">
      <c r="A41" s="34" t="s">
        <v>136</v>
      </c>
      <c r="B41" s="35" t="s">
        <v>137</v>
      </c>
      <c r="C41" s="34" t="s">
        <v>64</v>
      </c>
      <c r="D41" s="34" t="s">
        <v>65</v>
      </c>
      <c r="E41" s="36">
        <f t="shared" si="5"/>
        <v>1477.5</v>
      </c>
      <c r="F41" s="37">
        <f>IF(Settings!$C$7&lt;=0,ROUND(E41*Settings!$C$6,2),ROUND(E41*Settings!$C$6/Settings!$C$7,0)*Settings!$C$7)</f>
        <v>22.150000000000002</v>
      </c>
      <c r="G41" s="38">
        <f>COUNTIF(Bets!$A$6:$A$505,A41)</f>
        <v>0</v>
      </c>
      <c r="H41" s="39">
        <f>SUMIF(Bets!$A$6:$A$505,A41,Bets!$F$6:$F$505)</f>
        <v>0</v>
      </c>
      <c r="I41" s="39">
        <f>SUMIF(Bets!$A$6:$A$505,A41,Bets!$I$6:$I$505)</f>
        <v>0</v>
      </c>
      <c r="J41" s="39">
        <f t="shared" si="3"/>
        <v>0</v>
      </c>
      <c r="K41" s="39">
        <f t="shared" si="4"/>
        <v>1477.5</v>
      </c>
    </row>
    <row r="42" spans="1:11" ht="15" customHeight="1" x14ac:dyDescent="0.25">
      <c r="A42" s="34" t="s">
        <v>138</v>
      </c>
      <c r="B42" s="35" t="s">
        <v>139</v>
      </c>
      <c r="C42" s="34" t="s">
        <v>68</v>
      </c>
      <c r="D42" s="34" t="s">
        <v>69</v>
      </c>
      <c r="E42" s="36">
        <f t="shared" si="5"/>
        <v>1477.5</v>
      </c>
      <c r="F42" s="37">
        <f>IF(Settings!$C$7&lt;=0,ROUND(E42*Settings!$C$6,2),ROUND(E42*Settings!$C$6/Settings!$C$7,0)*Settings!$C$7)</f>
        <v>22.150000000000002</v>
      </c>
      <c r="G42" s="38">
        <f>COUNTIF(Bets!$A$6:$A$505,A42)</f>
        <v>0</v>
      </c>
      <c r="H42" s="39">
        <f>SUMIF(Bets!$A$6:$A$505,A42,Bets!$F$6:$F$505)</f>
        <v>0</v>
      </c>
      <c r="I42" s="39">
        <f>SUMIF(Bets!$A$6:$A$505,A42,Bets!$I$6:$I$505)</f>
        <v>0</v>
      </c>
      <c r="J42" s="39">
        <f t="shared" si="3"/>
        <v>0</v>
      </c>
      <c r="K42" s="39">
        <f t="shared" si="4"/>
        <v>1477.5</v>
      </c>
    </row>
    <row r="43" spans="1:11" ht="15" customHeight="1" x14ac:dyDescent="0.25">
      <c r="A43" s="34" t="s">
        <v>140</v>
      </c>
      <c r="B43" s="35" t="s">
        <v>141</v>
      </c>
      <c r="C43" s="34" t="s">
        <v>64</v>
      </c>
      <c r="D43" s="34" t="s">
        <v>65</v>
      </c>
      <c r="E43" s="36">
        <f t="shared" si="5"/>
        <v>1477.5</v>
      </c>
      <c r="F43" s="37">
        <f>IF(Settings!$C$7&lt;=0,ROUND(E43*Settings!$C$6,2),ROUND(E43*Settings!$C$6/Settings!$C$7,0)*Settings!$C$7)</f>
        <v>22.150000000000002</v>
      </c>
      <c r="G43" s="38">
        <f>COUNTIF(Bets!$A$6:$A$505,A43)</f>
        <v>0</v>
      </c>
      <c r="H43" s="39">
        <f>SUMIF(Bets!$A$6:$A$505,A43,Bets!$F$6:$F$505)</f>
        <v>0</v>
      </c>
      <c r="I43" s="39">
        <f>SUMIF(Bets!$A$6:$A$505,A43,Bets!$I$6:$I$505)</f>
        <v>0</v>
      </c>
      <c r="J43" s="39">
        <f t="shared" si="3"/>
        <v>0</v>
      </c>
      <c r="K43" s="39">
        <f t="shared" si="4"/>
        <v>1477.5</v>
      </c>
    </row>
    <row r="44" spans="1:11" ht="15" customHeight="1" x14ac:dyDescent="0.25">
      <c r="A44" s="34" t="s">
        <v>142</v>
      </c>
      <c r="B44" s="35" t="s">
        <v>143</v>
      </c>
      <c r="C44" s="34" t="s">
        <v>68</v>
      </c>
      <c r="D44" s="34" t="s">
        <v>69</v>
      </c>
      <c r="E44" s="36">
        <f t="shared" si="5"/>
        <v>1477.5</v>
      </c>
      <c r="F44" s="37">
        <f>IF(Settings!$C$7&lt;=0,ROUND(E44*Settings!$C$6,2),ROUND(E44*Settings!$C$6/Settings!$C$7,0)*Settings!$C$7)</f>
        <v>22.150000000000002</v>
      </c>
      <c r="G44" s="38">
        <f>COUNTIF(Bets!$A$6:$A$505,A44)</f>
        <v>0</v>
      </c>
      <c r="H44" s="39">
        <f>SUMIF(Bets!$A$6:$A$505,A44,Bets!$F$6:$F$505)</f>
        <v>0</v>
      </c>
      <c r="I44" s="39">
        <f>SUMIF(Bets!$A$6:$A$505,A44,Bets!$I$6:$I$505)</f>
        <v>0</v>
      </c>
      <c r="J44" s="39">
        <f t="shared" si="3"/>
        <v>0</v>
      </c>
      <c r="K44" s="39">
        <f t="shared" si="4"/>
        <v>1477.5</v>
      </c>
    </row>
    <row r="45" spans="1:11" ht="15" customHeight="1" x14ac:dyDescent="0.25">
      <c r="A45" s="34" t="s">
        <v>144</v>
      </c>
      <c r="B45" s="35" t="s">
        <v>145</v>
      </c>
      <c r="C45" s="34" t="s">
        <v>64</v>
      </c>
      <c r="D45" s="34" t="s">
        <v>65</v>
      </c>
      <c r="E45" s="36">
        <f t="shared" si="5"/>
        <v>1477.5</v>
      </c>
      <c r="F45" s="37">
        <f>IF(Settings!$C$7&lt;=0,ROUND(E45*Settings!$C$6,2),ROUND(E45*Settings!$C$6/Settings!$C$7,0)*Settings!$C$7)</f>
        <v>22.150000000000002</v>
      </c>
      <c r="G45" s="38">
        <f>COUNTIF(Bets!$A$6:$A$505,A45)</f>
        <v>0</v>
      </c>
      <c r="H45" s="39">
        <f>SUMIF(Bets!$A$6:$A$505,A45,Bets!$F$6:$F$505)</f>
        <v>0</v>
      </c>
      <c r="I45" s="39">
        <f>SUMIF(Bets!$A$6:$A$505,A45,Bets!$I$6:$I$505)</f>
        <v>0</v>
      </c>
      <c r="J45" s="39">
        <f t="shared" si="3"/>
        <v>0</v>
      </c>
      <c r="K45" s="39">
        <f t="shared" si="4"/>
        <v>1477.5</v>
      </c>
    </row>
    <row r="46" spans="1:11" ht="15" customHeight="1" x14ac:dyDescent="0.25">
      <c r="A46" s="34" t="s">
        <v>146</v>
      </c>
      <c r="B46" s="35" t="s">
        <v>147</v>
      </c>
      <c r="C46" s="34" t="s">
        <v>68</v>
      </c>
      <c r="D46" s="34" t="s">
        <v>69</v>
      </c>
      <c r="E46" s="36">
        <f t="shared" si="5"/>
        <v>1477.5</v>
      </c>
      <c r="F46" s="37">
        <f>IF(Settings!$C$7&lt;=0,ROUND(E46*Settings!$C$6,2),ROUND(E46*Settings!$C$6/Settings!$C$7,0)*Settings!$C$7)</f>
        <v>22.150000000000002</v>
      </c>
      <c r="G46" s="38">
        <f>COUNTIF(Bets!$A$6:$A$505,A46)</f>
        <v>0</v>
      </c>
      <c r="H46" s="39">
        <f>SUMIF(Bets!$A$6:$A$505,A46,Bets!$F$6:$F$505)</f>
        <v>0</v>
      </c>
      <c r="I46" s="39">
        <f>SUMIF(Bets!$A$6:$A$505,A46,Bets!$I$6:$I$505)</f>
        <v>0</v>
      </c>
      <c r="J46" s="39">
        <f t="shared" si="3"/>
        <v>0</v>
      </c>
      <c r="K46" s="39">
        <f t="shared" si="4"/>
        <v>1477.5</v>
      </c>
    </row>
    <row r="47" spans="1:11" ht="15" customHeight="1" x14ac:dyDescent="0.25">
      <c r="A47" s="34" t="s">
        <v>148</v>
      </c>
      <c r="B47" s="35" t="s">
        <v>149</v>
      </c>
      <c r="C47" s="34" t="s">
        <v>64</v>
      </c>
      <c r="D47" s="34" t="s">
        <v>65</v>
      </c>
      <c r="E47" s="36">
        <f t="shared" si="5"/>
        <v>1477.5</v>
      </c>
      <c r="F47" s="37">
        <f>IF(Settings!$C$7&lt;=0,ROUND(E47*Settings!$C$6,2),ROUND(E47*Settings!$C$6/Settings!$C$7,0)*Settings!$C$7)</f>
        <v>22.150000000000002</v>
      </c>
      <c r="G47" s="38">
        <f>COUNTIF(Bets!$A$6:$A$505,A47)</f>
        <v>0</v>
      </c>
      <c r="H47" s="39">
        <f>SUMIF(Bets!$A$6:$A$505,A47,Bets!$F$6:$F$505)</f>
        <v>0</v>
      </c>
      <c r="I47" s="39">
        <f>SUMIF(Bets!$A$6:$A$505,A47,Bets!$I$6:$I$505)</f>
        <v>0</v>
      </c>
      <c r="J47" s="39">
        <f t="shared" si="3"/>
        <v>0</v>
      </c>
      <c r="K47" s="39">
        <f t="shared" si="4"/>
        <v>1477.5</v>
      </c>
    </row>
    <row r="48" spans="1:11" ht="15" customHeight="1" x14ac:dyDescent="0.25">
      <c r="A48" s="34" t="s">
        <v>150</v>
      </c>
      <c r="B48" s="35" t="s">
        <v>151</v>
      </c>
      <c r="C48" s="34" t="s">
        <v>68</v>
      </c>
      <c r="D48" s="34" t="s">
        <v>69</v>
      </c>
      <c r="E48" s="36">
        <f t="shared" si="5"/>
        <v>1477.5</v>
      </c>
      <c r="F48" s="37">
        <f>IF(Settings!$C$7&lt;=0,ROUND(E48*Settings!$C$6,2),ROUND(E48*Settings!$C$6/Settings!$C$7,0)*Settings!$C$7)</f>
        <v>22.150000000000002</v>
      </c>
      <c r="G48" s="38">
        <f>COUNTIF(Bets!$A$6:$A$505,A48)</f>
        <v>0</v>
      </c>
      <c r="H48" s="39">
        <f>SUMIF(Bets!$A$6:$A$505,A48,Bets!$F$6:$F$505)</f>
        <v>0</v>
      </c>
      <c r="I48" s="39">
        <f>SUMIF(Bets!$A$6:$A$505,A48,Bets!$I$6:$I$505)</f>
        <v>0</v>
      </c>
      <c r="J48" s="39">
        <f t="shared" si="3"/>
        <v>0</v>
      </c>
      <c r="K48" s="39">
        <f t="shared" si="4"/>
        <v>1477.5</v>
      </c>
    </row>
    <row r="49" spans="1:11" ht="15" customHeight="1" x14ac:dyDescent="0.25">
      <c r="A49" s="34" t="s">
        <v>152</v>
      </c>
      <c r="B49" s="35" t="s">
        <v>153</v>
      </c>
      <c r="C49" s="34" t="s">
        <v>64</v>
      </c>
      <c r="D49" s="34" t="s">
        <v>65</v>
      </c>
      <c r="E49" s="36">
        <f t="shared" si="5"/>
        <v>1477.5</v>
      </c>
      <c r="F49" s="37">
        <f>IF(Settings!$C$7&lt;=0,ROUND(E49*Settings!$C$6,2),ROUND(E49*Settings!$C$6/Settings!$C$7,0)*Settings!$C$7)</f>
        <v>22.150000000000002</v>
      </c>
      <c r="G49" s="38">
        <f>COUNTIF(Bets!$A$6:$A$505,A49)</f>
        <v>0</v>
      </c>
      <c r="H49" s="39">
        <f>SUMIF(Bets!$A$6:$A$505,A49,Bets!$F$6:$F$505)</f>
        <v>0</v>
      </c>
      <c r="I49" s="39">
        <f>SUMIF(Bets!$A$6:$A$505,A49,Bets!$I$6:$I$505)</f>
        <v>0</v>
      </c>
      <c r="J49" s="39">
        <f t="shared" si="3"/>
        <v>0</v>
      </c>
      <c r="K49" s="39">
        <f t="shared" si="4"/>
        <v>1477.5</v>
      </c>
    </row>
    <row r="50" spans="1:11" ht="15" customHeight="1" x14ac:dyDescent="0.25">
      <c r="A50" s="34" t="s">
        <v>154</v>
      </c>
      <c r="B50" s="35" t="s">
        <v>155</v>
      </c>
      <c r="C50" s="34" t="s">
        <v>68</v>
      </c>
      <c r="D50" s="34" t="s">
        <v>69</v>
      </c>
      <c r="E50" s="36">
        <f t="shared" si="5"/>
        <v>1477.5</v>
      </c>
      <c r="F50" s="37">
        <f>IF(Settings!$C$7&lt;=0,ROUND(E50*Settings!$C$6,2),ROUND(E50*Settings!$C$6/Settings!$C$7,0)*Settings!$C$7)</f>
        <v>22.150000000000002</v>
      </c>
      <c r="G50" s="38">
        <f>COUNTIF(Bets!$A$6:$A$505,A50)</f>
        <v>0</v>
      </c>
      <c r="H50" s="39">
        <f>SUMIF(Bets!$A$6:$A$505,A50,Bets!$F$6:$F$505)</f>
        <v>0</v>
      </c>
      <c r="I50" s="39">
        <f>SUMIF(Bets!$A$6:$A$505,A50,Bets!$I$6:$I$505)</f>
        <v>0</v>
      </c>
      <c r="J50" s="39">
        <f t="shared" si="3"/>
        <v>0</v>
      </c>
      <c r="K50" s="39">
        <f t="shared" si="4"/>
        <v>1477.5</v>
      </c>
    </row>
    <row r="51" spans="1:11" ht="15" customHeight="1" x14ac:dyDescent="0.25">
      <c r="A51" s="34" t="s">
        <v>156</v>
      </c>
      <c r="B51" s="35" t="s">
        <v>157</v>
      </c>
      <c r="C51" s="34" t="s">
        <v>64</v>
      </c>
      <c r="D51" s="34" t="s">
        <v>65</v>
      </c>
      <c r="E51" s="36">
        <f t="shared" si="5"/>
        <v>1477.5</v>
      </c>
      <c r="F51" s="37">
        <f>IF(Settings!$C$7&lt;=0,ROUND(E51*Settings!$C$6,2),ROUND(E51*Settings!$C$6/Settings!$C$7,0)*Settings!$C$7)</f>
        <v>22.150000000000002</v>
      </c>
      <c r="G51" s="38">
        <f>COUNTIF(Bets!$A$6:$A$505,A51)</f>
        <v>0</v>
      </c>
      <c r="H51" s="39">
        <f>SUMIF(Bets!$A$6:$A$505,A51,Bets!$F$6:$F$505)</f>
        <v>0</v>
      </c>
      <c r="I51" s="39">
        <f>SUMIF(Bets!$A$6:$A$505,A51,Bets!$I$6:$I$505)</f>
        <v>0</v>
      </c>
      <c r="J51" s="39">
        <f t="shared" si="3"/>
        <v>0</v>
      </c>
      <c r="K51" s="39">
        <f t="shared" si="4"/>
        <v>1477.5</v>
      </c>
    </row>
    <row r="52" spans="1:11" ht="15" customHeight="1" x14ac:dyDescent="0.25">
      <c r="A52" s="34" t="s">
        <v>158</v>
      </c>
      <c r="B52" s="35" t="s">
        <v>159</v>
      </c>
      <c r="C52" s="34" t="s">
        <v>68</v>
      </c>
      <c r="D52" s="34" t="s">
        <v>69</v>
      </c>
      <c r="E52" s="36">
        <f t="shared" si="5"/>
        <v>1477.5</v>
      </c>
      <c r="F52" s="37">
        <f>IF(Settings!$C$7&lt;=0,ROUND(E52*Settings!$C$6,2),ROUND(E52*Settings!$C$6/Settings!$C$7,0)*Settings!$C$7)</f>
        <v>22.150000000000002</v>
      </c>
      <c r="G52" s="38">
        <f>COUNTIF(Bets!$A$6:$A$505,A52)</f>
        <v>0</v>
      </c>
      <c r="H52" s="39">
        <f>SUMIF(Bets!$A$6:$A$505,A52,Bets!$F$6:$F$505)</f>
        <v>0</v>
      </c>
      <c r="I52" s="39">
        <f>SUMIF(Bets!$A$6:$A$505,A52,Bets!$I$6:$I$505)</f>
        <v>0</v>
      </c>
      <c r="J52" s="39">
        <f t="shared" si="3"/>
        <v>0</v>
      </c>
      <c r="K52" s="39">
        <f t="shared" si="4"/>
        <v>1477.5</v>
      </c>
    </row>
    <row r="53" spans="1:11" ht="15" customHeight="1" x14ac:dyDescent="0.25">
      <c r="A53" s="34" t="s">
        <v>160</v>
      </c>
      <c r="B53" s="35" t="s">
        <v>161</v>
      </c>
      <c r="C53" s="34" t="s">
        <v>64</v>
      </c>
      <c r="D53" s="34" t="s">
        <v>65</v>
      </c>
      <c r="E53" s="36">
        <f t="shared" si="5"/>
        <v>1477.5</v>
      </c>
      <c r="F53" s="37">
        <f>IF(Settings!$C$7&lt;=0,ROUND(E53*Settings!$C$6,2),ROUND(E53*Settings!$C$6/Settings!$C$7,0)*Settings!$C$7)</f>
        <v>22.150000000000002</v>
      </c>
      <c r="G53" s="38">
        <f>COUNTIF(Bets!$A$6:$A$505,A53)</f>
        <v>0</v>
      </c>
      <c r="H53" s="39">
        <f>SUMIF(Bets!$A$6:$A$505,A53,Bets!$F$6:$F$505)</f>
        <v>0</v>
      </c>
      <c r="I53" s="39">
        <f>SUMIF(Bets!$A$6:$A$505,A53,Bets!$I$6:$I$505)</f>
        <v>0</v>
      </c>
      <c r="J53" s="39">
        <f t="shared" si="3"/>
        <v>0</v>
      </c>
      <c r="K53" s="39">
        <f t="shared" si="4"/>
        <v>1477.5</v>
      </c>
    </row>
    <row r="54" spans="1:11" ht="15" customHeight="1" x14ac:dyDescent="0.25">
      <c r="A54" s="34" t="s">
        <v>162</v>
      </c>
      <c r="B54" s="35" t="s">
        <v>163</v>
      </c>
      <c r="C54" s="34" t="s">
        <v>68</v>
      </c>
      <c r="D54" s="34" t="s">
        <v>69</v>
      </c>
      <c r="E54" s="36">
        <f t="shared" si="5"/>
        <v>1477.5</v>
      </c>
      <c r="F54" s="37">
        <f>IF(Settings!$C$7&lt;=0,ROUND(E54*Settings!$C$6,2),ROUND(E54*Settings!$C$6/Settings!$C$7,0)*Settings!$C$7)</f>
        <v>22.150000000000002</v>
      </c>
      <c r="G54" s="38">
        <f>COUNTIF(Bets!$A$6:$A$505,A54)</f>
        <v>0</v>
      </c>
      <c r="H54" s="39">
        <f>SUMIF(Bets!$A$6:$A$505,A54,Bets!$F$6:$F$505)</f>
        <v>0</v>
      </c>
      <c r="I54" s="39">
        <f>SUMIF(Bets!$A$6:$A$505,A54,Bets!$I$6:$I$505)</f>
        <v>0</v>
      </c>
      <c r="J54" s="39">
        <f t="shared" si="3"/>
        <v>0</v>
      </c>
      <c r="K54" s="39">
        <f t="shared" si="4"/>
        <v>1477.5</v>
      </c>
    </row>
    <row r="55" spans="1:11" ht="15" customHeight="1" x14ac:dyDescent="0.25">
      <c r="A55" s="34" t="s">
        <v>164</v>
      </c>
      <c r="B55" s="35" t="s">
        <v>165</v>
      </c>
      <c r="C55" s="34" t="s">
        <v>64</v>
      </c>
      <c r="D55" s="34" t="s">
        <v>65</v>
      </c>
      <c r="E55" s="36">
        <f t="shared" si="5"/>
        <v>1477.5</v>
      </c>
      <c r="F55" s="37">
        <f>IF(Settings!$C$7&lt;=0,ROUND(E55*Settings!$C$6,2),ROUND(E55*Settings!$C$6/Settings!$C$7,0)*Settings!$C$7)</f>
        <v>22.150000000000002</v>
      </c>
      <c r="G55" s="38">
        <f>COUNTIF(Bets!$A$6:$A$505,A55)</f>
        <v>0</v>
      </c>
      <c r="H55" s="39">
        <f>SUMIF(Bets!$A$6:$A$505,A55,Bets!$F$6:$F$505)</f>
        <v>0</v>
      </c>
      <c r="I55" s="39">
        <f>SUMIF(Bets!$A$6:$A$505,A55,Bets!$I$6:$I$505)</f>
        <v>0</v>
      </c>
      <c r="J55" s="39">
        <f t="shared" si="3"/>
        <v>0</v>
      </c>
      <c r="K55" s="39">
        <f t="shared" si="4"/>
        <v>1477.5</v>
      </c>
    </row>
    <row r="56" spans="1:11" ht="15" customHeight="1" x14ac:dyDescent="0.25">
      <c r="A56" s="34" t="s">
        <v>166</v>
      </c>
      <c r="B56" s="35" t="s">
        <v>167</v>
      </c>
      <c r="C56" s="34" t="s">
        <v>68</v>
      </c>
      <c r="D56" s="34" t="s">
        <v>69</v>
      </c>
      <c r="E56" s="36">
        <f t="shared" si="5"/>
        <v>1477.5</v>
      </c>
      <c r="F56" s="37">
        <f>IF(Settings!$C$7&lt;=0,ROUND(E56*Settings!$C$6,2),ROUND(E56*Settings!$C$6/Settings!$C$7,0)*Settings!$C$7)</f>
        <v>22.150000000000002</v>
      </c>
      <c r="G56" s="38">
        <f>COUNTIF(Bets!$A$6:$A$505,A56)</f>
        <v>0</v>
      </c>
      <c r="H56" s="39">
        <f>SUMIF(Bets!$A$6:$A$505,A56,Bets!$F$6:$F$505)</f>
        <v>0</v>
      </c>
      <c r="I56" s="39">
        <f>SUMIF(Bets!$A$6:$A$505,A56,Bets!$I$6:$I$505)</f>
        <v>0</v>
      </c>
      <c r="J56" s="39">
        <f t="shared" si="3"/>
        <v>0</v>
      </c>
      <c r="K56" s="39">
        <f t="shared" si="4"/>
        <v>1477.5</v>
      </c>
    </row>
    <row r="57" spans="1:11" ht="15" customHeight="1" x14ac:dyDescent="0.25">
      <c r="A57" s="34" t="s">
        <v>168</v>
      </c>
      <c r="B57" s="35" t="s">
        <v>169</v>
      </c>
      <c r="C57" s="34" t="s">
        <v>64</v>
      </c>
      <c r="D57" s="34" t="s">
        <v>65</v>
      </c>
      <c r="E57" s="36">
        <f t="shared" si="5"/>
        <v>1477.5</v>
      </c>
      <c r="F57" s="37">
        <f>IF(Settings!$C$7&lt;=0,ROUND(E57*Settings!$C$6,2),ROUND(E57*Settings!$C$6/Settings!$C$7,0)*Settings!$C$7)</f>
        <v>22.150000000000002</v>
      </c>
      <c r="G57" s="38">
        <f>COUNTIF(Bets!$A$6:$A$505,A57)</f>
        <v>0</v>
      </c>
      <c r="H57" s="39">
        <f>SUMIF(Bets!$A$6:$A$505,A57,Bets!$F$6:$F$505)</f>
        <v>0</v>
      </c>
      <c r="I57" s="39">
        <f>SUMIF(Bets!$A$6:$A$505,A57,Bets!$I$6:$I$505)</f>
        <v>0</v>
      </c>
      <c r="J57" s="39">
        <f t="shared" si="3"/>
        <v>0</v>
      </c>
      <c r="K57" s="39">
        <f t="shared" si="4"/>
        <v>1477.5</v>
      </c>
    </row>
    <row r="58" spans="1:11" ht="15" customHeight="1" x14ac:dyDescent="0.25">
      <c r="A58" s="34" t="s">
        <v>170</v>
      </c>
      <c r="B58" s="35" t="s">
        <v>171</v>
      </c>
      <c r="C58" s="34" t="s">
        <v>64</v>
      </c>
      <c r="D58" s="34" t="s">
        <v>69</v>
      </c>
      <c r="E58" s="36">
        <f t="shared" si="5"/>
        <v>1477.5</v>
      </c>
      <c r="F58" s="37">
        <f>IF(Settings!$C$7&lt;=0,ROUND(E58*Settings!$C$6,2),ROUND(E58*Settings!$C$6/Settings!$C$7,0)*Settings!$C$7)</f>
        <v>22.150000000000002</v>
      </c>
      <c r="G58" s="38">
        <f>COUNTIF(Bets!$A$6:$A$505,A58)</f>
        <v>0</v>
      </c>
      <c r="H58" s="39">
        <f>SUMIF(Bets!$A$6:$A$505,A58,Bets!$F$6:$F$505)</f>
        <v>0</v>
      </c>
      <c r="I58" s="39">
        <f>SUMIF(Bets!$A$6:$A$505,A58,Bets!$I$6:$I$505)</f>
        <v>0</v>
      </c>
      <c r="J58" s="39">
        <f t="shared" si="3"/>
        <v>0</v>
      </c>
      <c r="K58" s="39">
        <f t="shared" si="4"/>
        <v>1477.5</v>
      </c>
    </row>
    <row r="59" spans="1:11" ht="15" customHeight="1" x14ac:dyDescent="0.25">
      <c r="A59" s="34" t="s">
        <v>172</v>
      </c>
      <c r="B59" s="35" t="s">
        <v>173</v>
      </c>
      <c r="C59" s="34" t="s">
        <v>64</v>
      </c>
      <c r="D59" s="34" t="s">
        <v>65</v>
      </c>
      <c r="E59" s="36">
        <f t="shared" si="5"/>
        <v>1477.5</v>
      </c>
      <c r="F59" s="37">
        <f>IF(Settings!$C$7&lt;=0,ROUND(E59*Settings!$C$6,2),ROUND(E59*Settings!$C$6/Settings!$C$7,0)*Settings!$C$7)</f>
        <v>22.150000000000002</v>
      </c>
      <c r="G59" s="38">
        <f>COUNTIF(Bets!$A$6:$A$505,A59)</f>
        <v>0</v>
      </c>
      <c r="H59" s="39">
        <f>SUMIF(Bets!$A$6:$A$505,A59,Bets!$F$6:$F$505)</f>
        <v>0</v>
      </c>
      <c r="I59" s="39">
        <f>SUMIF(Bets!$A$6:$A$505,A59,Bets!$I$6:$I$505)</f>
        <v>0</v>
      </c>
      <c r="J59" s="39">
        <f t="shared" si="3"/>
        <v>0</v>
      </c>
      <c r="K59" s="39">
        <f t="shared" si="4"/>
        <v>1477.5</v>
      </c>
    </row>
    <row r="60" spans="1:11" ht="15" customHeight="1" x14ac:dyDescent="0.25">
      <c r="A60" s="34" t="s">
        <v>174</v>
      </c>
      <c r="B60" s="35" t="s">
        <v>175</v>
      </c>
      <c r="C60" s="34" t="s">
        <v>68</v>
      </c>
      <c r="D60" s="34" t="s">
        <v>69</v>
      </c>
      <c r="E60" s="36">
        <f t="shared" si="5"/>
        <v>1477.5</v>
      </c>
      <c r="F60" s="37">
        <f>IF(Settings!$C$7&lt;=0,ROUND(E60*Settings!$C$6,2),ROUND(E60*Settings!$C$6/Settings!$C$7,0)*Settings!$C$7)</f>
        <v>22.150000000000002</v>
      </c>
      <c r="G60" s="38">
        <f>COUNTIF(Bets!$A$6:$A$505,A60)</f>
        <v>0</v>
      </c>
      <c r="H60" s="39">
        <f>SUMIF(Bets!$A$6:$A$505,A60,Bets!$F$6:$F$505)</f>
        <v>0</v>
      </c>
      <c r="I60" s="39">
        <f>SUMIF(Bets!$A$6:$A$505,A60,Bets!$I$6:$I$505)</f>
        <v>0</v>
      </c>
      <c r="J60" s="39">
        <f t="shared" si="3"/>
        <v>0</v>
      </c>
      <c r="K60" s="39">
        <f t="shared" si="4"/>
        <v>1477.5</v>
      </c>
    </row>
    <row r="61" spans="1:11" ht="15" customHeight="1" x14ac:dyDescent="0.25">
      <c r="A61" s="34" t="s">
        <v>176</v>
      </c>
      <c r="B61" s="35" t="s">
        <v>177</v>
      </c>
      <c r="C61" s="34" t="s">
        <v>64</v>
      </c>
      <c r="D61" s="34" t="s">
        <v>65</v>
      </c>
      <c r="E61" s="36">
        <f t="shared" si="5"/>
        <v>1477.5</v>
      </c>
      <c r="F61" s="37">
        <f>IF(Settings!$C$7&lt;=0,ROUND(E61*Settings!$C$6,2),ROUND(E61*Settings!$C$6/Settings!$C$7,0)*Settings!$C$7)</f>
        <v>22.150000000000002</v>
      </c>
      <c r="G61" s="38">
        <f>COUNTIF(Bets!$A$6:$A$505,A61)</f>
        <v>0</v>
      </c>
      <c r="H61" s="39">
        <f>SUMIF(Bets!$A$6:$A$505,A61,Bets!$F$6:$F$505)</f>
        <v>0</v>
      </c>
      <c r="I61" s="39">
        <f>SUMIF(Bets!$A$6:$A$505,A61,Bets!$I$6:$I$505)</f>
        <v>0</v>
      </c>
      <c r="J61" s="39">
        <f t="shared" si="3"/>
        <v>0</v>
      </c>
      <c r="K61" s="39">
        <f t="shared" si="4"/>
        <v>1477.5</v>
      </c>
    </row>
    <row r="62" spans="1:11" ht="15" customHeight="1" x14ac:dyDescent="0.25">
      <c r="A62" s="34" t="s">
        <v>178</v>
      </c>
      <c r="B62" s="35" t="s">
        <v>179</v>
      </c>
      <c r="C62" s="34" t="s">
        <v>68</v>
      </c>
      <c r="D62" s="34" t="s">
        <v>69</v>
      </c>
      <c r="E62" s="36">
        <f t="shared" si="5"/>
        <v>1477.5</v>
      </c>
      <c r="F62" s="37">
        <f>IF(Settings!$C$7&lt;=0,ROUND(E62*Settings!$C$6,2),ROUND(E62*Settings!$C$6/Settings!$C$7,0)*Settings!$C$7)</f>
        <v>22.150000000000002</v>
      </c>
      <c r="G62" s="38">
        <f>COUNTIF(Bets!$A$6:$A$505,A62)</f>
        <v>0</v>
      </c>
      <c r="H62" s="39">
        <f>SUMIF(Bets!$A$6:$A$505,A62,Bets!$F$6:$F$505)</f>
        <v>0</v>
      </c>
      <c r="I62" s="39">
        <f>SUMIF(Bets!$A$6:$A$505,A62,Bets!$I$6:$I$505)</f>
        <v>0</v>
      </c>
      <c r="J62" s="39">
        <f t="shared" si="3"/>
        <v>0</v>
      </c>
      <c r="K62" s="39">
        <f t="shared" si="4"/>
        <v>1477.5</v>
      </c>
    </row>
    <row r="63" spans="1:11" ht="15" customHeight="1" x14ac:dyDescent="0.25">
      <c r="A63" s="34" t="s">
        <v>180</v>
      </c>
      <c r="B63" s="35" t="s">
        <v>181</v>
      </c>
      <c r="C63" s="34" t="s">
        <v>64</v>
      </c>
      <c r="D63" s="34" t="s">
        <v>65</v>
      </c>
      <c r="E63" s="36">
        <f t="shared" si="5"/>
        <v>1477.5</v>
      </c>
      <c r="F63" s="37">
        <f>IF(Settings!$C$7&lt;=0,ROUND(E63*Settings!$C$6,2),ROUND(E63*Settings!$C$6/Settings!$C$7,0)*Settings!$C$7)</f>
        <v>22.150000000000002</v>
      </c>
      <c r="G63" s="38">
        <f>COUNTIF(Bets!$A$6:$A$505,A63)</f>
        <v>0</v>
      </c>
      <c r="H63" s="39">
        <f>SUMIF(Bets!$A$6:$A$505,A63,Bets!$F$6:$F$505)</f>
        <v>0</v>
      </c>
      <c r="I63" s="39">
        <f>SUMIF(Bets!$A$6:$A$505,A63,Bets!$I$6:$I$505)</f>
        <v>0</v>
      </c>
      <c r="J63" s="39">
        <f t="shared" si="3"/>
        <v>0</v>
      </c>
      <c r="K63" s="39">
        <f t="shared" si="4"/>
        <v>1477.5</v>
      </c>
    </row>
    <row r="64" spans="1:11" ht="15" customHeight="1" x14ac:dyDescent="0.25">
      <c r="A64" s="34" t="s">
        <v>182</v>
      </c>
      <c r="B64" s="35" t="s">
        <v>183</v>
      </c>
      <c r="C64" s="34" t="s">
        <v>68</v>
      </c>
      <c r="D64" s="34" t="s">
        <v>69</v>
      </c>
      <c r="E64" s="36">
        <f t="shared" si="5"/>
        <v>1477.5</v>
      </c>
      <c r="F64" s="37">
        <f>IF(Settings!$C$7&lt;=0,ROUND(E64*Settings!$C$6,2),ROUND(E64*Settings!$C$6/Settings!$C$7,0)*Settings!$C$7)</f>
        <v>22.150000000000002</v>
      </c>
      <c r="G64" s="38">
        <f>COUNTIF(Bets!$A$6:$A$505,A64)</f>
        <v>0</v>
      </c>
      <c r="H64" s="39">
        <f>SUMIF(Bets!$A$6:$A$505,A64,Bets!$F$6:$F$505)</f>
        <v>0</v>
      </c>
      <c r="I64" s="39">
        <f>SUMIF(Bets!$A$6:$A$505,A64,Bets!$I$6:$I$505)</f>
        <v>0</v>
      </c>
      <c r="J64" s="39">
        <f t="shared" si="3"/>
        <v>0</v>
      </c>
      <c r="K64" s="39">
        <f t="shared" si="4"/>
        <v>1477.5</v>
      </c>
    </row>
    <row r="65" spans="1:11" ht="15" customHeight="1" x14ac:dyDescent="0.25">
      <c r="A65" s="34" t="s">
        <v>184</v>
      </c>
      <c r="B65" s="35" t="s">
        <v>185</v>
      </c>
      <c r="C65" s="34" t="s">
        <v>64</v>
      </c>
      <c r="D65" s="34" t="s">
        <v>65</v>
      </c>
      <c r="E65" s="36">
        <f t="shared" si="5"/>
        <v>1477.5</v>
      </c>
      <c r="F65" s="37">
        <f>IF(Settings!$C$7&lt;=0,ROUND(E65*Settings!$C$6,2),ROUND(E65*Settings!$C$6/Settings!$C$7,0)*Settings!$C$7)</f>
        <v>22.150000000000002</v>
      </c>
      <c r="G65" s="38">
        <f>COUNTIF(Bets!$A$6:$A$505,A65)</f>
        <v>0</v>
      </c>
      <c r="H65" s="39">
        <f>SUMIF(Bets!$A$6:$A$505,A65,Bets!$F$6:$F$505)</f>
        <v>0</v>
      </c>
      <c r="I65" s="39">
        <f>SUMIF(Bets!$A$6:$A$505,A65,Bets!$I$6:$I$505)</f>
        <v>0</v>
      </c>
      <c r="J65" s="39">
        <f t="shared" si="3"/>
        <v>0</v>
      </c>
      <c r="K65" s="39">
        <f t="shared" si="4"/>
        <v>1477.5</v>
      </c>
    </row>
    <row r="66" spans="1:11" ht="15" customHeight="1" x14ac:dyDescent="0.25">
      <c r="A66" s="34" t="s">
        <v>186</v>
      </c>
      <c r="B66" s="35" t="s">
        <v>187</v>
      </c>
      <c r="C66" s="34" t="s">
        <v>68</v>
      </c>
      <c r="D66" s="34" t="s">
        <v>69</v>
      </c>
      <c r="E66" s="36">
        <f t="shared" si="5"/>
        <v>1477.5</v>
      </c>
      <c r="F66" s="37">
        <f>IF(Settings!$C$7&lt;=0,ROUND(E66*Settings!$C$6,2),ROUND(E66*Settings!$C$6/Settings!$C$7,0)*Settings!$C$7)</f>
        <v>22.150000000000002</v>
      </c>
      <c r="G66" s="38">
        <f>COUNTIF(Bets!$A$6:$A$505,A66)</f>
        <v>0</v>
      </c>
      <c r="H66" s="39">
        <f>SUMIF(Bets!$A$6:$A$505,A66,Bets!$F$6:$F$505)</f>
        <v>0</v>
      </c>
      <c r="I66" s="39">
        <f>SUMIF(Bets!$A$6:$A$505,A66,Bets!$I$6:$I$505)</f>
        <v>0</v>
      </c>
      <c r="J66" s="39">
        <f t="shared" si="3"/>
        <v>0</v>
      </c>
      <c r="K66" s="39">
        <f t="shared" si="4"/>
        <v>1477.5</v>
      </c>
    </row>
    <row r="67" spans="1:11" ht="15" customHeight="1" x14ac:dyDescent="0.25">
      <c r="A67" s="34" t="s">
        <v>188</v>
      </c>
      <c r="B67" s="35" t="s">
        <v>189</v>
      </c>
      <c r="C67" s="34" t="s">
        <v>64</v>
      </c>
      <c r="D67" s="34" t="s">
        <v>65</v>
      </c>
      <c r="E67" s="36">
        <f t="shared" si="5"/>
        <v>1477.5</v>
      </c>
      <c r="F67" s="37">
        <f>IF(Settings!$C$7&lt;=0,ROUND(E67*Settings!$C$6,2),ROUND(E67*Settings!$C$6/Settings!$C$7,0)*Settings!$C$7)</f>
        <v>22.150000000000002</v>
      </c>
      <c r="G67" s="38">
        <f>COUNTIF(Bets!$A$6:$A$505,A67)</f>
        <v>0</v>
      </c>
      <c r="H67" s="39">
        <f>SUMIF(Bets!$A$6:$A$505,A67,Bets!$F$6:$F$505)</f>
        <v>0</v>
      </c>
      <c r="I67" s="39">
        <f>SUMIF(Bets!$A$6:$A$505,A67,Bets!$I$6:$I$505)</f>
        <v>0</v>
      </c>
      <c r="J67" s="39">
        <f t="shared" si="3"/>
        <v>0</v>
      </c>
      <c r="K67" s="39">
        <f t="shared" si="4"/>
        <v>1477.5</v>
      </c>
    </row>
    <row r="68" spans="1:11" ht="15" customHeight="1" x14ac:dyDescent="0.25">
      <c r="A68" s="34" t="s">
        <v>190</v>
      </c>
      <c r="B68" s="35" t="s">
        <v>191</v>
      </c>
      <c r="C68" s="34" t="s">
        <v>68</v>
      </c>
      <c r="D68" s="34" t="s">
        <v>69</v>
      </c>
      <c r="E68" s="36">
        <f t="shared" si="5"/>
        <v>1477.5</v>
      </c>
      <c r="F68" s="37">
        <f>IF(Settings!$C$7&lt;=0,ROUND(E68*Settings!$C$6,2),ROUND(E68*Settings!$C$6/Settings!$C$7,0)*Settings!$C$7)</f>
        <v>22.150000000000002</v>
      </c>
      <c r="G68" s="38">
        <f>COUNTIF(Bets!$A$6:$A$505,A68)</f>
        <v>0</v>
      </c>
      <c r="H68" s="39">
        <f>SUMIF(Bets!$A$6:$A$505,A68,Bets!$F$6:$F$505)</f>
        <v>0</v>
      </c>
      <c r="I68" s="39">
        <f>SUMIF(Bets!$A$6:$A$505,A68,Bets!$I$6:$I$505)</f>
        <v>0</v>
      </c>
      <c r="J68" s="39">
        <f t="shared" si="3"/>
        <v>0</v>
      </c>
      <c r="K68" s="39">
        <f t="shared" si="4"/>
        <v>1477.5</v>
      </c>
    </row>
    <row r="69" spans="1:11" ht="15" customHeight="1" x14ac:dyDescent="0.25">
      <c r="A69" s="34" t="s">
        <v>192</v>
      </c>
      <c r="B69" s="35" t="s">
        <v>193</v>
      </c>
      <c r="C69" s="34" t="s">
        <v>64</v>
      </c>
      <c r="D69" s="34" t="s">
        <v>65</v>
      </c>
      <c r="E69" s="36">
        <f t="shared" si="5"/>
        <v>1477.5</v>
      </c>
      <c r="F69" s="37">
        <f>IF(Settings!$C$7&lt;=0,ROUND(E69*Settings!$C$6,2),ROUND(E69*Settings!$C$6/Settings!$C$7,0)*Settings!$C$7)</f>
        <v>22.150000000000002</v>
      </c>
      <c r="G69" s="38">
        <f>COUNTIF(Bets!$A$6:$A$505,A69)</f>
        <v>0</v>
      </c>
      <c r="H69" s="39">
        <f>SUMIF(Bets!$A$6:$A$505,A69,Bets!$F$6:$F$505)</f>
        <v>0</v>
      </c>
      <c r="I69" s="39">
        <f>SUMIF(Bets!$A$6:$A$505,A69,Bets!$I$6:$I$505)</f>
        <v>0</v>
      </c>
      <c r="J69" s="39">
        <f t="shared" si="3"/>
        <v>0</v>
      </c>
      <c r="K69" s="39">
        <f t="shared" si="4"/>
        <v>1477.5</v>
      </c>
    </row>
    <row r="70" spans="1:11" ht="15" customHeight="1" x14ac:dyDescent="0.25">
      <c r="A70" s="34" t="s">
        <v>194</v>
      </c>
      <c r="B70" s="35" t="s">
        <v>195</v>
      </c>
      <c r="C70" s="34" t="s">
        <v>68</v>
      </c>
      <c r="D70" s="34" t="s">
        <v>69</v>
      </c>
      <c r="E70" s="36">
        <f t="shared" si="5"/>
        <v>1477.5</v>
      </c>
      <c r="F70" s="37">
        <f>IF(Settings!$C$7&lt;=0,ROUND(E70*Settings!$C$6,2),ROUND(E70*Settings!$C$6/Settings!$C$7,0)*Settings!$C$7)</f>
        <v>22.150000000000002</v>
      </c>
      <c r="G70" s="38">
        <f>COUNTIF(Bets!$A$6:$A$505,A70)</f>
        <v>0</v>
      </c>
      <c r="H70" s="39">
        <f>SUMIF(Bets!$A$6:$A$505,A70,Bets!$F$6:$F$505)</f>
        <v>0</v>
      </c>
      <c r="I70" s="39">
        <f>SUMIF(Bets!$A$6:$A$505,A70,Bets!$I$6:$I$505)</f>
        <v>0</v>
      </c>
      <c r="J70" s="39">
        <f t="shared" ref="J70:J101" si="6">I70-H70</f>
        <v>0</v>
      </c>
      <c r="K70" s="39">
        <f t="shared" ref="K70:K101" si="7">E70+J70</f>
        <v>1477.5</v>
      </c>
    </row>
    <row r="71" spans="1:11" ht="15" customHeight="1" x14ac:dyDescent="0.25">
      <c r="A71" s="34" t="s">
        <v>196</v>
      </c>
      <c r="B71" s="35" t="s">
        <v>197</v>
      </c>
      <c r="C71" s="34" t="s">
        <v>64</v>
      </c>
      <c r="D71" s="34" t="s">
        <v>65</v>
      </c>
      <c r="E71" s="36">
        <f t="shared" ref="E71:E93" si="8">K70</f>
        <v>1477.5</v>
      </c>
      <c r="F71" s="37">
        <f>IF(Settings!$C$7&lt;=0,ROUND(E71*Settings!$C$6,2),ROUND(E71*Settings!$C$6/Settings!$C$7,0)*Settings!$C$7)</f>
        <v>22.150000000000002</v>
      </c>
      <c r="G71" s="38">
        <f>COUNTIF(Bets!$A$6:$A$505,A71)</f>
        <v>0</v>
      </c>
      <c r="H71" s="39">
        <f>SUMIF(Bets!$A$6:$A$505,A71,Bets!$F$6:$F$505)</f>
        <v>0</v>
      </c>
      <c r="I71" s="39">
        <f>SUMIF(Bets!$A$6:$A$505,A71,Bets!$I$6:$I$505)</f>
        <v>0</v>
      </c>
      <c r="J71" s="39">
        <f t="shared" si="6"/>
        <v>0</v>
      </c>
      <c r="K71" s="39">
        <f t="shared" si="7"/>
        <v>1477.5</v>
      </c>
    </row>
    <row r="72" spans="1:11" ht="15" customHeight="1" x14ac:dyDescent="0.25">
      <c r="A72" s="34" t="s">
        <v>198</v>
      </c>
      <c r="B72" s="35" t="s">
        <v>199</v>
      </c>
      <c r="C72" s="34" t="s">
        <v>64</v>
      </c>
      <c r="D72" s="34" t="s">
        <v>69</v>
      </c>
      <c r="E72" s="36">
        <f t="shared" si="8"/>
        <v>1477.5</v>
      </c>
      <c r="F72" s="37">
        <f>IF(Settings!$C$7&lt;=0,ROUND(E72*Settings!$C$6,2),ROUND(E72*Settings!$C$6/Settings!$C$7,0)*Settings!$C$7)</f>
        <v>22.150000000000002</v>
      </c>
      <c r="G72" s="38">
        <f>COUNTIF(Bets!$A$6:$A$505,A72)</f>
        <v>0</v>
      </c>
      <c r="H72" s="39">
        <f>SUMIF(Bets!$A$6:$A$505,A72,Bets!$F$6:$F$505)</f>
        <v>0</v>
      </c>
      <c r="I72" s="39">
        <f>SUMIF(Bets!$A$6:$A$505,A72,Bets!$I$6:$I$505)</f>
        <v>0</v>
      </c>
      <c r="J72" s="39">
        <f t="shared" si="6"/>
        <v>0</v>
      </c>
      <c r="K72" s="39">
        <f t="shared" si="7"/>
        <v>1477.5</v>
      </c>
    </row>
    <row r="73" spans="1:11" ht="15" customHeight="1" x14ac:dyDescent="0.25">
      <c r="A73" s="34" t="s">
        <v>200</v>
      </c>
      <c r="B73" s="35" t="s">
        <v>201</v>
      </c>
      <c r="C73" s="34" t="s">
        <v>64</v>
      </c>
      <c r="D73" s="34" t="s">
        <v>65</v>
      </c>
      <c r="E73" s="36">
        <f t="shared" si="8"/>
        <v>1477.5</v>
      </c>
      <c r="F73" s="37">
        <f>IF(Settings!$C$7&lt;=0,ROUND(E73*Settings!$C$6,2),ROUND(E73*Settings!$C$6/Settings!$C$7,0)*Settings!$C$7)</f>
        <v>22.150000000000002</v>
      </c>
      <c r="G73" s="38">
        <f>COUNTIF(Bets!$A$6:$A$505,A73)</f>
        <v>0</v>
      </c>
      <c r="H73" s="39">
        <f>SUMIF(Bets!$A$6:$A$505,A73,Bets!$F$6:$F$505)</f>
        <v>0</v>
      </c>
      <c r="I73" s="39">
        <f>SUMIF(Bets!$A$6:$A$505,A73,Bets!$I$6:$I$505)</f>
        <v>0</v>
      </c>
      <c r="J73" s="39">
        <f t="shared" si="6"/>
        <v>0</v>
      </c>
      <c r="K73" s="39">
        <f t="shared" si="7"/>
        <v>1477.5</v>
      </c>
    </row>
    <row r="74" spans="1:11" ht="15" customHeight="1" x14ac:dyDescent="0.25">
      <c r="A74" s="34" t="s">
        <v>202</v>
      </c>
      <c r="B74" s="35" t="s">
        <v>203</v>
      </c>
      <c r="C74" s="34" t="s">
        <v>68</v>
      </c>
      <c r="D74" s="34" t="s">
        <v>69</v>
      </c>
      <c r="E74" s="36">
        <f t="shared" si="8"/>
        <v>1477.5</v>
      </c>
      <c r="F74" s="37">
        <f>IF(Settings!$C$7&lt;=0,ROUND(E74*Settings!$C$6,2),ROUND(E74*Settings!$C$6/Settings!$C$7,0)*Settings!$C$7)</f>
        <v>22.150000000000002</v>
      </c>
      <c r="G74" s="38">
        <f>COUNTIF(Bets!$A$6:$A$505,A74)</f>
        <v>0</v>
      </c>
      <c r="H74" s="39">
        <f>SUMIF(Bets!$A$6:$A$505,A74,Bets!$F$6:$F$505)</f>
        <v>0</v>
      </c>
      <c r="I74" s="39">
        <f>SUMIF(Bets!$A$6:$A$505,A74,Bets!$I$6:$I$505)</f>
        <v>0</v>
      </c>
      <c r="J74" s="39">
        <f t="shared" si="6"/>
        <v>0</v>
      </c>
      <c r="K74" s="39">
        <f t="shared" si="7"/>
        <v>1477.5</v>
      </c>
    </row>
    <row r="75" spans="1:11" ht="15" customHeight="1" x14ac:dyDescent="0.25">
      <c r="A75" s="34" t="s">
        <v>204</v>
      </c>
      <c r="B75" s="35" t="s">
        <v>205</v>
      </c>
      <c r="C75" s="34" t="s">
        <v>64</v>
      </c>
      <c r="D75" s="34" t="s">
        <v>65</v>
      </c>
      <c r="E75" s="36">
        <f t="shared" si="8"/>
        <v>1477.5</v>
      </c>
      <c r="F75" s="37">
        <f>IF(Settings!$C$7&lt;=0,ROUND(E75*Settings!$C$6,2),ROUND(E75*Settings!$C$6/Settings!$C$7,0)*Settings!$C$7)</f>
        <v>22.150000000000002</v>
      </c>
      <c r="G75" s="38">
        <f>COUNTIF(Bets!$A$6:$A$505,A75)</f>
        <v>0</v>
      </c>
      <c r="H75" s="39">
        <f>SUMIF(Bets!$A$6:$A$505,A75,Bets!$F$6:$F$505)</f>
        <v>0</v>
      </c>
      <c r="I75" s="39">
        <f>SUMIF(Bets!$A$6:$A$505,A75,Bets!$I$6:$I$505)</f>
        <v>0</v>
      </c>
      <c r="J75" s="39">
        <f t="shared" si="6"/>
        <v>0</v>
      </c>
      <c r="K75" s="39">
        <f t="shared" si="7"/>
        <v>1477.5</v>
      </c>
    </row>
    <row r="76" spans="1:11" ht="15" customHeight="1" x14ac:dyDescent="0.25">
      <c r="A76" s="34" t="s">
        <v>206</v>
      </c>
      <c r="B76" s="35" t="s">
        <v>207</v>
      </c>
      <c r="C76" s="34" t="s">
        <v>68</v>
      </c>
      <c r="D76" s="34" t="s">
        <v>69</v>
      </c>
      <c r="E76" s="36">
        <f t="shared" si="8"/>
        <v>1477.5</v>
      </c>
      <c r="F76" s="37">
        <f>IF(Settings!$C$7&lt;=0,ROUND(E76*Settings!$C$6,2),ROUND(E76*Settings!$C$6/Settings!$C$7,0)*Settings!$C$7)</f>
        <v>22.150000000000002</v>
      </c>
      <c r="G76" s="38">
        <f>COUNTIF(Bets!$A$6:$A$505,A76)</f>
        <v>0</v>
      </c>
      <c r="H76" s="39">
        <f>SUMIF(Bets!$A$6:$A$505,A76,Bets!$F$6:$F$505)</f>
        <v>0</v>
      </c>
      <c r="I76" s="39">
        <f>SUMIF(Bets!$A$6:$A$505,A76,Bets!$I$6:$I$505)</f>
        <v>0</v>
      </c>
      <c r="J76" s="39">
        <f t="shared" si="6"/>
        <v>0</v>
      </c>
      <c r="K76" s="39">
        <f t="shared" si="7"/>
        <v>1477.5</v>
      </c>
    </row>
    <row r="77" spans="1:11" ht="15" customHeight="1" x14ac:dyDescent="0.25">
      <c r="A77" s="34" t="s">
        <v>208</v>
      </c>
      <c r="B77" s="35" t="s">
        <v>209</v>
      </c>
      <c r="C77" s="34" t="s">
        <v>64</v>
      </c>
      <c r="D77" s="34" t="s">
        <v>65</v>
      </c>
      <c r="E77" s="36">
        <f t="shared" si="8"/>
        <v>1477.5</v>
      </c>
      <c r="F77" s="37">
        <f>IF(Settings!$C$7&lt;=0,ROUND(E77*Settings!$C$6,2),ROUND(E77*Settings!$C$6/Settings!$C$7,0)*Settings!$C$7)</f>
        <v>22.150000000000002</v>
      </c>
      <c r="G77" s="38">
        <f>COUNTIF(Bets!$A$6:$A$505,A77)</f>
        <v>0</v>
      </c>
      <c r="H77" s="39">
        <f>SUMIF(Bets!$A$6:$A$505,A77,Bets!$F$6:$F$505)</f>
        <v>0</v>
      </c>
      <c r="I77" s="39">
        <f>SUMIF(Bets!$A$6:$A$505,A77,Bets!$I$6:$I$505)</f>
        <v>0</v>
      </c>
      <c r="J77" s="39">
        <f t="shared" si="6"/>
        <v>0</v>
      </c>
      <c r="K77" s="39">
        <f t="shared" si="7"/>
        <v>1477.5</v>
      </c>
    </row>
    <row r="78" spans="1:11" ht="15" customHeight="1" x14ac:dyDescent="0.25">
      <c r="A78" s="34" t="s">
        <v>210</v>
      </c>
      <c r="B78" s="35" t="s">
        <v>211</v>
      </c>
      <c r="C78" s="34" t="s">
        <v>68</v>
      </c>
      <c r="D78" s="34" t="s">
        <v>69</v>
      </c>
      <c r="E78" s="36">
        <f t="shared" si="8"/>
        <v>1477.5</v>
      </c>
      <c r="F78" s="37">
        <f>IF(Settings!$C$7&lt;=0,ROUND(E78*Settings!$C$6,2),ROUND(E78*Settings!$C$6/Settings!$C$7,0)*Settings!$C$7)</f>
        <v>22.150000000000002</v>
      </c>
      <c r="G78" s="38">
        <f>COUNTIF(Bets!$A$6:$A$505,A78)</f>
        <v>0</v>
      </c>
      <c r="H78" s="39">
        <f>SUMIF(Bets!$A$6:$A$505,A78,Bets!$F$6:$F$505)</f>
        <v>0</v>
      </c>
      <c r="I78" s="39">
        <f>SUMIF(Bets!$A$6:$A$505,A78,Bets!$I$6:$I$505)</f>
        <v>0</v>
      </c>
      <c r="J78" s="39">
        <f t="shared" si="6"/>
        <v>0</v>
      </c>
      <c r="K78" s="39">
        <f t="shared" si="7"/>
        <v>1477.5</v>
      </c>
    </row>
    <row r="79" spans="1:11" ht="15" customHeight="1" x14ac:dyDescent="0.25">
      <c r="A79" s="34" t="s">
        <v>212</v>
      </c>
      <c r="B79" s="35" t="s">
        <v>213</v>
      </c>
      <c r="C79" s="34" t="s">
        <v>64</v>
      </c>
      <c r="D79" s="34" t="s">
        <v>65</v>
      </c>
      <c r="E79" s="36">
        <f t="shared" si="8"/>
        <v>1477.5</v>
      </c>
      <c r="F79" s="37">
        <f>IF(Settings!$C$7&lt;=0,ROUND(E79*Settings!$C$6,2),ROUND(E79*Settings!$C$6/Settings!$C$7,0)*Settings!$C$7)</f>
        <v>22.150000000000002</v>
      </c>
      <c r="G79" s="38">
        <f>COUNTIF(Bets!$A$6:$A$505,A79)</f>
        <v>0</v>
      </c>
      <c r="H79" s="39">
        <f>SUMIF(Bets!$A$6:$A$505,A79,Bets!$F$6:$F$505)</f>
        <v>0</v>
      </c>
      <c r="I79" s="39">
        <f>SUMIF(Bets!$A$6:$A$505,A79,Bets!$I$6:$I$505)</f>
        <v>0</v>
      </c>
      <c r="J79" s="39">
        <f t="shared" si="6"/>
        <v>0</v>
      </c>
      <c r="K79" s="39">
        <f t="shared" si="7"/>
        <v>1477.5</v>
      </c>
    </row>
    <row r="80" spans="1:11" ht="15" customHeight="1" x14ac:dyDescent="0.25">
      <c r="A80" s="34" t="s">
        <v>214</v>
      </c>
      <c r="B80" s="35" t="s">
        <v>215</v>
      </c>
      <c r="C80" s="34" t="s">
        <v>68</v>
      </c>
      <c r="D80" s="34" t="s">
        <v>69</v>
      </c>
      <c r="E80" s="36">
        <f t="shared" si="8"/>
        <v>1477.5</v>
      </c>
      <c r="F80" s="37">
        <f>IF(Settings!$C$7&lt;=0,ROUND(E80*Settings!$C$6,2),ROUND(E80*Settings!$C$6/Settings!$C$7,0)*Settings!$C$7)</f>
        <v>22.150000000000002</v>
      </c>
      <c r="G80" s="38">
        <f>COUNTIF(Bets!$A$6:$A$505,A80)</f>
        <v>0</v>
      </c>
      <c r="H80" s="39">
        <f>SUMIF(Bets!$A$6:$A$505,A80,Bets!$F$6:$F$505)</f>
        <v>0</v>
      </c>
      <c r="I80" s="39">
        <f>SUMIF(Bets!$A$6:$A$505,A80,Bets!$I$6:$I$505)</f>
        <v>0</v>
      </c>
      <c r="J80" s="39">
        <f t="shared" si="6"/>
        <v>0</v>
      </c>
      <c r="K80" s="39">
        <f t="shared" si="7"/>
        <v>1477.5</v>
      </c>
    </row>
    <row r="81" spans="1:11" ht="15" customHeight="1" x14ac:dyDescent="0.25">
      <c r="A81" s="34" t="s">
        <v>216</v>
      </c>
      <c r="B81" s="35" t="s">
        <v>217</v>
      </c>
      <c r="C81" s="34" t="s">
        <v>64</v>
      </c>
      <c r="D81" s="34" t="s">
        <v>65</v>
      </c>
      <c r="E81" s="36">
        <f t="shared" si="8"/>
        <v>1477.5</v>
      </c>
      <c r="F81" s="37">
        <f>IF(Settings!$C$7&lt;=0,ROUND(E81*Settings!$C$6,2),ROUND(E81*Settings!$C$6/Settings!$C$7,0)*Settings!$C$7)</f>
        <v>22.150000000000002</v>
      </c>
      <c r="G81" s="38">
        <f>COUNTIF(Bets!$A$6:$A$505,A81)</f>
        <v>0</v>
      </c>
      <c r="H81" s="39">
        <f>SUMIF(Bets!$A$6:$A$505,A81,Bets!$F$6:$F$505)</f>
        <v>0</v>
      </c>
      <c r="I81" s="39">
        <f>SUMIF(Bets!$A$6:$A$505,A81,Bets!$I$6:$I$505)</f>
        <v>0</v>
      </c>
      <c r="J81" s="39">
        <f t="shared" si="6"/>
        <v>0</v>
      </c>
      <c r="K81" s="39">
        <f t="shared" si="7"/>
        <v>1477.5</v>
      </c>
    </row>
    <row r="82" spans="1:11" ht="15" customHeight="1" x14ac:dyDescent="0.25">
      <c r="A82" s="34" t="s">
        <v>218</v>
      </c>
      <c r="B82" s="35" t="s">
        <v>219</v>
      </c>
      <c r="C82" s="34" t="s">
        <v>68</v>
      </c>
      <c r="D82" s="34" t="s">
        <v>69</v>
      </c>
      <c r="E82" s="36">
        <f t="shared" si="8"/>
        <v>1477.5</v>
      </c>
      <c r="F82" s="37">
        <f>IF(Settings!$C$7&lt;=0,ROUND(E82*Settings!$C$6,2),ROUND(E82*Settings!$C$6/Settings!$C$7,0)*Settings!$C$7)</f>
        <v>22.150000000000002</v>
      </c>
      <c r="G82" s="38">
        <f>COUNTIF(Bets!$A$6:$A$505,A82)</f>
        <v>0</v>
      </c>
      <c r="H82" s="39">
        <f>SUMIF(Bets!$A$6:$A$505,A82,Bets!$F$6:$F$505)</f>
        <v>0</v>
      </c>
      <c r="I82" s="39">
        <f>SUMIF(Bets!$A$6:$A$505,A82,Bets!$I$6:$I$505)</f>
        <v>0</v>
      </c>
      <c r="J82" s="39">
        <f t="shared" si="6"/>
        <v>0</v>
      </c>
      <c r="K82" s="39">
        <f t="shared" si="7"/>
        <v>1477.5</v>
      </c>
    </row>
    <row r="83" spans="1:11" ht="15" customHeight="1" x14ac:dyDescent="0.25">
      <c r="A83" s="34" t="s">
        <v>220</v>
      </c>
      <c r="B83" s="35" t="s">
        <v>221</v>
      </c>
      <c r="C83" s="34" t="s">
        <v>64</v>
      </c>
      <c r="D83" s="34" t="s">
        <v>222</v>
      </c>
      <c r="E83" s="36">
        <f t="shared" si="8"/>
        <v>1477.5</v>
      </c>
      <c r="F83" s="37">
        <f>IF(Settings!$C$7&lt;=0,ROUND(E83*Settings!$C$6,2),ROUND(E83*Settings!$C$6/Settings!$C$7,0)*Settings!$C$7)</f>
        <v>22.150000000000002</v>
      </c>
      <c r="G83" s="38">
        <f>COUNTIF(Bets!$A$6:$A$505,A83)</f>
        <v>0</v>
      </c>
      <c r="H83" s="39">
        <f>SUMIF(Bets!$A$6:$A$505,A83,Bets!$F$6:$F$505)</f>
        <v>0</v>
      </c>
      <c r="I83" s="39">
        <f>SUMIF(Bets!$A$6:$A$505,A83,Bets!$I$6:$I$505)</f>
        <v>0</v>
      </c>
      <c r="J83" s="39">
        <f t="shared" si="6"/>
        <v>0</v>
      </c>
      <c r="K83" s="39">
        <f t="shared" si="7"/>
        <v>1477.5</v>
      </c>
    </row>
    <row r="84" spans="1:11" ht="15" customHeight="1" x14ac:dyDescent="0.25">
      <c r="A84" s="34" t="s">
        <v>223</v>
      </c>
      <c r="B84" s="35" t="s">
        <v>224</v>
      </c>
      <c r="C84" s="34" t="s">
        <v>68</v>
      </c>
      <c r="D84" s="34" t="s">
        <v>69</v>
      </c>
      <c r="E84" s="36">
        <f t="shared" si="8"/>
        <v>1477.5</v>
      </c>
      <c r="F84" s="37">
        <f>IF(Settings!$C$7&lt;=0,ROUND(E84*Settings!$C$6,2),ROUND(E84*Settings!$C$6/Settings!$C$7,0)*Settings!$C$7)</f>
        <v>22.150000000000002</v>
      </c>
      <c r="G84" s="38">
        <f>COUNTIF(Bets!$A$6:$A$505,A84)</f>
        <v>0</v>
      </c>
      <c r="H84" s="39">
        <f>SUMIF(Bets!$A$6:$A$505,A84,Bets!$F$6:$F$505)</f>
        <v>0</v>
      </c>
      <c r="I84" s="39">
        <f>SUMIF(Bets!$A$6:$A$505,A84,Bets!$I$6:$I$505)</f>
        <v>0</v>
      </c>
      <c r="J84" s="39">
        <f t="shared" si="6"/>
        <v>0</v>
      </c>
      <c r="K84" s="39">
        <f t="shared" si="7"/>
        <v>1477.5</v>
      </c>
    </row>
    <row r="85" spans="1:11" ht="15" customHeight="1" x14ac:dyDescent="0.25">
      <c r="A85" s="34" t="s">
        <v>225</v>
      </c>
      <c r="B85" s="35" t="s">
        <v>226</v>
      </c>
      <c r="C85" s="34" t="s">
        <v>64</v>
      </c>
      <c r="D85" s="34" t="s">
        <v>222</v>
      </c>
      <c r="E85" s="36">
        <f t="shared" si="8"/>
        <v>1477.5</v>
      </c>
      <c r="F85" s="37">
        <f>IF(Settings!$C$7&lt;=0,ROUND(E85*Settings!$C$6,2),ROUND(E85*Settings!$C$6/Settings!$C$7,0)*Settings!$C$7)</f>
        <v>22.150000000000002</v>
      </c>
      <c r="G85" s="38">
        <f>COUNTIF(Bets!$A$6:$A$505,A85)</f>
        <v>0</v>
      </c>
      <c r="H85" s="39">
        <f>SUMIF(Bets!$A$6:$A$505,A85,Bets!$F$6:$F$505)</f>
        <v>0</v>
      </c>
      <c r="I85" s="39">
        <f>SUMIF(Bets!$A$6:$A$505,A85,Bets!$I$6:$I$505)</f>
        <v>0</v>
      </c>
      <c r="J85" s="39">
        <f t="shared" si="6"/>
        <v>0</v>
      </c>
      <c r="K85" s="39">
        <f t="shared" si="7"/>
        <v>1477.5</v>
      </c>
    </row>
    <row r="86" spans="1:11" ht="15" customHeight="1" x14ac:dyDescent="0.25">
      <c r="A86" s="34" t="s">
        <v>227</v>
      </c>
      <c r="B86" s="35" t="s">
        <v>228</v>
      </c>
      <c r="C86" s="34" t="s">
        <v>64</v>
      </c>
      <c r="D86" s="34" t="s">
        <v>222</v>
      </c>
      <c r="E86" s="36">
        <f t="shared" si="8"/>
        <v>1477.5</v>
      </c>
      <c r="F86" s="37">
        <f>IF(Settings!$C$7&lt;=0,ROUND(E86*Settings!$C$6,2),ROUND(E86*Settings!$C$6/Settings!$C$7,0)*Settings!$C$7)</f>
        <v>22.150000000000002</v>
      </c>
      <c r="G86" s="38">
        <f>COUNTIF(Bets!$A$6:$A$505,A86)</f>
        <v>0</v>
      </c>
      <c r="H86" s="39">
        <f>SUMIF(Bets!$A$6:$A$505,A86,Bets!$F$6:$F$505)</f>
        <v>0</v>
      </c>
      <c r="I86" s="39">
        <f>SUMIF(Bets!$A$6:$A$505,A86,Bets!$I$6:$I$505)</f>
        <v>0</v>
      </c>
      <c r="J86" s="39">
        <f t="shared" si="6"/>
        <v>0</v>
      </c>
      <c r="K86" s="39">
        <f t="shared" si="7"/>
        <v>1477.5</v>
      </c>
    </row>
    <row r="87" spans="1:11" ht="15" customHeight="1" x14ac:dyDescent="0.25">
      <c r="A87" s="34" t="s">
        <v>229</v>
      </c>
      <c r="B87" s="35" t="s">
        <v>230</v>
      </c>
      <c r="C87" s="34" t="s">
        <v>68</v>
      </c>
      <c r="D87" s="34" t="s">
        <v>69</v>
      </c>
      <c r="E87" s="36">
        <f t="shared" si="8"/>
        <v>1477.5</v>
      </c>
      <c r="F87" s="37">
        <f>IF(Settings!$C$7&lt;=0,ROUND(E87*Settings!$C$6,2),ROUND(E87*Settings!$C$6/Settings!$C$7,0)*Settings!$C$7)</f>
        <v>22.150000000000002</v>
      </c>
      <c r="G87" s="38">
        <f>COUNTIF(Bets!$A$6:$A$505,A87)</f>
        <v>0</v>
      </c>
      <c r="H87" s="39">
        <f>SUMIF(Bets!$A$6:$A$505,A87,Bets!$F$6:$F$505)</f>
        <v>0</v>
      </c>
      <c r="I87" s="39">
        <f>SUMIF(Bets!$A$6:$A$505,A87,Bets!$I$6:$I$505)</f>
        <v>0</v>
      </c>
      <c r="J87" s="39">
        <f t="shared" si="6"/>
        <v>0</v>
      </c>
      <c r="K87" s="39">
        <f t="shared" si="7"/>
        <v>1477.5</v>
      </c>
    </row>
    <row r="88" spans="1:11" ht="15" customHeight="1" x14ac:dyDescent="0.25">
      <c r="A88" s="34" t="s">
        <v>231</v>
      </c>
      <c r="B88" s="35" t="s">
        <v>232</v>
      </c>
      <c r="C88" s="34" t="s">
        <v>64</v>
      </c>
      <c r="D88" s="34" t="s">
        <v>222</v>
      </c>
      <c r="E88" s="36">
        <f t="shared" si="8"/>
        <v>1477.5</v>
      </c>
      <c r="F88" s="37">
        <f>IF(Settings!$C$7&lt;=0,ROUND(E88*Settings!$C$6,2),ROUND(E88*Settings!$C$6/Settings!$C$7,0)*Settings!$C$7)</f>
        <v>22.150000000000002</v>
      </c>
      <c r="G88" s="38">
        <f>COUNTIF(Bets!$A$6:$A$505,A88)</f>
        <v>0</v>
      </c>
      <c r="H88" s="39">
        <f>SUMIF(Bets!$A$6:$A$505,A88,Bets!$F$6:$F$505)</f>
        <v>0</v>
      </c>
      <c r="I88" s="39">
        <f>SUMIF(Bets!$A$6:$A$505,A88,Bets!$I$6:$I$505)</f>
        <v>0</v>
      </c>
      <c r="J88" s="39">
        <f t="shared" si="6"/>
        <v>0</v>
      </c>
      <c r="K88" s="39">
        <f t="shared" si="7"/>
        <v>1477.5</v>
      </c>
    </row>
    <row r="89" spans="1:11" ht="15" customHeight="1" x14ac:dyDescent="0.25">
      <c r="A89" s="34" t="s">
        <v>233</v>
      </c>
      <c r="B89" s="35" t="s">
        <v>234</v>
      </c>
      <c r="C89" s="34" t="s">
        <v>64</v>
      </c>
      <c r="D89" s="34" t="s">
        <v>222</v>
      </c>
      <c r="E89" s="36">
        <f t="shared" si="8"/>
        <v>1477.5</v>
      </c>
      <c r="F89" s="37">
        <f>IF(Settings!$C$7&lt;=0,ROUND(E89*Settings!$C$6,2),ROUND(E89*Settings!$C$6/Settings!$C$7,0)*Settings!$C$7)</f>
        <v>22.150000000000002</v>
      </c>
      <c r="G89" s="38">
        <f>COUNTIF(Bets!$A$6:$A$505,A89)</f>
        <v>0</v>
      </c>
      <c r="H89" s="39">
        <f>SUMIF(Bets!$A$6:$A$505,A89,Bets!$F$6:$F$505)</f>
        <v>0</v>
      </c>
      <c r="I89" s="39">
        <f>SUMIF(Bets!$A$6:$A$505,A89,Bets!$I$6:$I$505)</f>
        <v>0</v>
      </c>
      <c r="J89" s="39">
        <f t="shared" si="6"/>
        <v>0</v>
      </c>
      <c r="K89" s="39">
        <f t="shared" si="7"/>
        <v>1477.5</v>
      </c>
    </row>
    <row r="90" spans="1:11" ht="15" customHeight="1" x14ac:dyDescent="0.25">
      <c r="A90" s="34" t="s">
        <v>235</v>
      </c>
      <c r="B90" s="35" t="s">
        <v>236</v>
      </c>
      <c r="C90" s="34" t="s">
        <v>64</v>
      </c>
      <c r="D90" s="34" t="s">
        <v>222</v>
      </c>
      <c r="E90" s="36">
        <f t="shared" si="8"/>
        <v>1477.5</v>
      </c>
      <c r="F90" s="37">
        <f>IF(Settings!$C$7&lt;=0,ROUND(E90*Settings!$C$6,2),ROUND(E90*Settings!$C$6/Settings!$C$7,0)*Settings!$C$7)</f>
        <v>22.150000000000002</v>
      </c>
      <c r="G90" s="38">
        <f>COUNTIF(Bets!$A$6:$A$505,A90)</f>
        <v>0</v>
      </c>
      <c r="H90" s="39">
        <f>SUMIF(Bets!$A$6:$A$505,A90,Bets!$F$6:$F$505)</f>
        <v>0</v>
      </c>
      <c r="I90" s="39">
        <f>SUMIF(Bets!$A$6:$A$505,A90,Bets!$I$6:$I$505)</f>
        <v>0</v>
      </c>
      <c r="J90" s="39">
        <f t="shared" si="6"/>
        <v>0</v>
      </c>
      <c r="K90" s="39">
        <f t="shared" si="7"/>
        <v>1477.5</v>
      </c>
    </row>
    <row r="91" spans="1:11" ht="15" customHeight="1" x14ac:dyDescent="0.25">
      <c r="A91" s="34" t="s">
        <v>237</v>
      </c>
      <c r="B91" s="35" t="s">
        <v>238</v>
      </c>
      <c r="C91" s="34" t="s">
        <v>68</v>
      </c>
      <c r="D91" s="34" t="s">
        <v>69</v>
      </c>
      <c r="E91" s="36">
        <f t="shared" si="8"/>
        <v>1477.5</v>
      </c>
      <c r="F91" s="37">
        <f>IF(Settings!$C$7&lt;=0,ROUND(E91*Settings!$C$6,2),ROUND(E91*Settings!$C$6/Settings!$C$7,0)*Settings!$C$7)</f>
        <v>22.150000000000002</v>
      </c>
      <c r="G91" s="38">
        <f>COUNTIF(Bets!$A$6:$A$505,A91)</f>
        <v>0</v>
      </c>
      <c r="H91" s="39">
        <f>SUMIF(Bets!$A$6:$A$505,A91,Bets!$F$6:$F$505)</f>
        <v>0</v>
      </c>
      <c r="I91" s="39">
        <f>SUMIF(Bets!$A$6:$A$505,A91,Bets!$I$6:$I$505)</f>
        <v>0</v>
      </c>
      <c r="J91" s="39">
        <f t="shared" si="6"/>
        <v>0</v>
      </c>
      <c r="K91" s="39">
        <f t="shared" si="7"/>
        <v>1477.5</v>
      </c>
    </row>
    <row r="92" spans="1:11" ht="15" customHeight="1" x14ac:dyDescent="0.25">
      <c r="A92" s="34" t="s">
        <v>239</v>
      </c>
      <c r="B92" s="35" t="s">
        <v>240</v>
      </c>
      <c r="C92" s="34" t="s">
        <v>64</v>
      </c>
      <c r="D92" s="34" t="s">
        <v>222</v>
      </c>
      <c r="E92" s="36">
        <f t="shared" si="8"/>
        <v>1477.5</v>
      </c>
      <c r="F92" s="37">
        <f>IF(Settings!$C$7&lt;=0,ROUND(E92*Settings!$C$6,2),ROUND(E92*Settings!$C$6/Settings!$C$7,0)*Settings!$C$7)</f>
        <v>22.150000000000002</v>
      </c>
      <c r="G92" s="38">
        <f>COUNTIF(Bets!$A$6:$A$505,A92)</f>
        <v>0</v>
      </c>
      <c r="H92" s="39">
        <f>SUMIF(Bets!$A$6:$A$505,A92,Bets!$F$6:$F$505)</f>
        <v>0</v>
      </c>
      <c r="I92" s="39">
        <f>SUMIF(Bets!$A$6:$A$505,A92,Bets!$I$6:$I$505)</f>
        <v>0</v>
      </c>
      <c r="J92" s="39">
        <f t="shared" si="6"/>
        <v>0</v>
      </c>
      <c r="K92" s="39">
        <f t="shared" si="7"/>
        <v>1477.5</v>
      </c>
    </row>
    <row r="93" spans="1:11" ht="15" customHeight="1" x14ac:dyDescent="0.25">
      <c r="A93" s="34" t="s">
        <v>241</v>
      </c>
      <c r="B93" s="35" t="s">
        <v>242</v>
      </c>
      <c r="C93" s="34" t="s">
        <v>68</v>
      </c>
      <c r="D93" s="34" t="s">
        <v>69</v>
      </c>
      <c r="E93" s="36">
        <f t="shared" si="8"/>
        <v>1477.5</v>
      </c>
      <c r="F93" s="37">
        <f>IF(Settings!$C$7&lt;=0,ROUND(E93*Settings!$C$6,2),ROUND(E93*Settings!$C$6/Settings!$C$7,0)*Settings!$C$7)</f>
        <v>22.150000000000002</v>
      </c>
      <c r="G93" s="38">
        <f>COUNTIF(Bets!$A$6:$A$505,A93)</f>
        <v>0</v>
      </c>
      <c r="H93" s="39">
        <f>SUMIF(Bets!$A$6:$A$505,A93,Bets!$F$6:$F$505)</f>
        <v>0</v>
      </c>
      <c r="I93" s="39">
        <f>SUMIF(Bets!$A$6:$A$505,A93,Bets!$I$6:$I$505)</f>
        <v>0</v>
      </c>
      <c r="J93" s="39">
        <f t="shared" si="6"/>
        <v>0</v>
      </c>
      <c r="K93" s="39">
        <f t="shared" si="7"/>
        <v>1477.5</v>
      </c>
    </row>
  </sheetData>
  <sheetProtection sheet="1" objects="1" scenarios="1" selectLockedCells="1"/>
  <hyperlinks>
    <hyperlink ref="I1" r:id="rId1" xr:uid="{00000000-0004-0000-0200-000000000000}"/>
  </hyperlink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23"/>
  <sheetViews>
    <sheetView showGridLines="0" zoomScaleNormal="100" workbookViewId="0">
      <pane ySplit="5" topLeftCell="A6" activePane="bottomLeft" state="frozen"/>
      <selection activeCell="G31" sqref="G31"/>
      <selection pane="bottomLeft" activeCell="H7" sqref="H7"/>
    </sheetView>
  </sheetViews>
  <sheetFormatPr defaultColWidth="8.7109375" defaultRowHeight="15" x14ac:dyDescent="0.25"/>
  <cols>
    <col min="1" max="1" width="10" customWidth="1"/>
    <col min="2" max="2" width="12" customWidth="1"/>
    <col min="3" max="3" width="15" customWidth="1"/>
    <col min="4" max="4" width="7" customWidth="1"/>
    <col min="5" max="5" width="22" customWidth="1"/>
    <col min="6" max="6" width="11" customWidth="1"/>
    <col min="7" max="7" width="8" customWidth="1"/>
    <col min="8" max="8" width="9" customWidth="1"/>
    <col min="9" max="10" width="12" customWidth="1"/>
    <col min="11" max="12" width="13" customWidth="1"/>
    <col min="13" max="13" width="11" customWidth="1"/>
  </cols>
  <sheetData>
    <row r="1" spans="1:13" ht="16.5" customHeight="1" x14ac:dyDescent="0.25">
      <c r="A1" s="8" t="s">
        <v>243</v>
      </c>
      <c r="J1" s="9" t="s">
        <v>26</v>
      </c>
    </row>
    <row r="2" spans="1:13" ht="15" customHeight="1" x14ac:dyDescent="0.25">
      <c r="A2" s="10" t="s">
        <v>244</v>
      </c>
    </row>
    <row r="3" spans="1:13" ht="15" customHeight="1" x14ac:dyDescent="0.25">
      <c r="A3" s="10" t="s">
        <v>245</v>
      </c>
    </row>
    <row r="4" spans="1:13" ht="15.75" customHeight="1" x14ac:dyDescent="0.25"/>
    <row r="5" spans="1:13" ht="15.75" customHeight="1" x14ac:dyDescent="0.25">
      <c r="A5" s="40" t="s">
        <v>51</v>
      </c>
      <c r="B5" s="41" t="s">
        <v>52</v>
      </c>
      <c r="C5" s="41" t="s">
        <v>53</v>
      </c>
      <c r="D5" s="41" t="s">
        <v>246</v>
      </c>
      <c r="E5" s="41" t="s">
        <v>247</v>
      </c>
      <c r="F5" s="41" t="s">
        <v>248</v>
      </c>
      <c r="G5" s="41" t="s">
        <v>249</v>
      </c>
      <c r="H5" s="41" t="s">
        <v>250</v>
      </c>
      <c r="I5" s="41" t="s">
        <v>251</v>
      </c>
      <c r="J5" s="41" t="s">
        <v>252</v>
      </c>
      <c r="K5" s="42" t="s">
        <v>253</v>
      </c>
      <c r="L5" s="43" t="s">
        <v>254</v>
      </c>
      <c r="M5" s="44" t="s">
        <v>255</v>
      </c>
    </row>
    <row r="6" spans="1:13" ht="15" customHeight="1" x14ac:dyDescent="0.25">
      <c r="A6" s="45" t="s">
        <v>62</v>
      </c>
      <c r="B6" s="46" t="str">
        <f>IF($A6="","",IFERROR(INDEX(Meetings!$B$6:$B$93,MATCH($A6,Meetings!$A$6:$A$93,0)),"?"))</f>
        <v>06/09/2026</v>
      </c>
      <c r="C6" s="46" t="str">
        <f>IF($A6="","",IFERROR(INDEX(Meetings!$C$6:$C$93,MATCH($A6,Meetings!$A$6:$A$93,0)),"?"))</f>
        <v>Sha Tin</v>
      </c>
      <c r="D6" s="45">
        <v>5</v>
      </c>
      <c r="E6" s="47" t="s">
        <v>273</v>
      </c>
      <c r="F6" s="48">
        <f>IF($A6="","",IFERROR(INDEX(Meetings!$F$6:$F$93,MATCH($A6,Meetings!$A$6:$A$93,0)),0))</f>
        <v>22.5</v>
      </c>
      <c r="G6" s="49">
        <v>4</v>
      </c>
      <c r="H6" s="45">
        <v>2</v>
      </c>
      <c r="I6" s="50">
        <f t="shared" ref="I6:I69" si="0">IF($A6="","",IF(UPPER($H6&amp;"")="NR",$F6,IF($H6=1,ROUND($F6*$G6,2),0)))</f>
        <v>0</v>
      </c>
      <c r="J6" s="50">
        <f t="shared" ref="J6:J69" si="1">IF($A6="","",$I6-$F6)</f>
        <v>-22.5</v>
      </c>
      <c r="K6" s="50">
        <f>IF($A6="","",Settings!$C$5+SUM($J$6:$J6))</f>
        <v>1477.5</v>
      </c>
      <c r="L6" s="50">
        <f>IF($A6="","",MAX(Settings!$C$5,MAX($K$6:$K6)))</f>
        <v>1500</v>
      </c>
      <c r="M6" s="51">
        <f t="shared" ref="M6:M69" si="2">IF($A6="","",IF($L6&lt;=0,0,($L6-$K6)/$L6))</f>
        <v>1.4999999999999999E-2</v>
      </c>
    </row>
    <row r="7" spans="1:13" ht="15" customHeight="1" x14ac:dyDescent="0.25">
      <c r="A7" s="52"/>
      <c r="B7" s="53" t="str">
        <f>IF($A7="","",IFERROR(INDEX(Meetings!$B$6:$B$93,MATCH($A7,Meetings!$A$6:$A$93,0)),"?"))</f>
        <v/>
      </c>
      <c r="C7" s="53" t="str">
        <f>IF($A7="","",IFERROR(INDEX(Meetings!$C$6:$C$93,MATCH($A7,Meetings!$A$6:$A$93,0)),"?"))</f>
        <v/>
      </c>
      <c r="D7" s="52"/>
      <c r="E7" s="54"/>
      <c r="F7" s="55" t="str">
        <f>IF($A7="","",IFERROR(INDEX(Meetings!$F$6:$F$93,MATCH($A7,Meetings!$A$6:$A$93,0)),0))</f>
        <v/>
      </c>
      <c r="G7" s="56"/>
      <c r="H7" s="52"/>
      <c r="I7" s="57" t="str">
        <f t="shared" si="0"/>
        <v/>
      </c>
      <c r="J7" s="57" t="str">
        <f t="shared" si="1"/>
        <v/>
      </c>
      <c r="K7" s="57" t="str">
        <f>IF($A7="","",Settings!$C$5+SUM($J$6:$J7))</f>
        <v/>
      </c>
      <c r="L7" s="57" t="str">
        <f>IF($A7="","",MAX(Settings!$C$5,MAX($K$6:$K7)))</f>
        <v/>
      </c>
      <c r="M7" s="58" t="str">
        <f t="shared" si="2"/>
        <v/>
      </c>
    </row>
    <row r="8" spans="1:13" ht="15" customHeight="1" x14ac:dyDescent="0.25">
      <c r="A8" s="52"/>
      <c r="B8" s="53" t="str">
        <f>IF($A8="","",IFERROR(INDEX(Meetings!$B$6:$B$93,MATCH($A8,Meetings!$A$6:$A$93,0)),"?"))</f>
        <v/>
      </c>
      <c r="C8" s="53" t="str">
        <f>IF($A8="","",IFERROR(INDEX(Meetings!$C$6:$C$93,MATCH($A8,Meetings!$A$6:$A$93,0)),"?"))</f>
        <v/>
      </c>
      <c r="D8" s="52"/>
      <c r="E8" s="54"/>
      <c r="F8" s="55" t="str">
        <f>IF($A8="","",IFERROR(INDEX(Meetings!$F$6:$F$93,MATCH($A8,Meetings!$A$6:$A$93,0)),0))</f>
        <v/>
      </c>
      <c r="G8" s="56"/>
      <c r="H8" s="52"/>
      <c r="I8" s="57" t="str">
        <f t="shared" si="0"/>
        <v/>
      </c>
      <c r="J8" s="57" t="str">
        <f t="shared" si="1"/>
        <v/>
      </c>
      <c r="K8" s="57" t="str">
        <f>IF($A8="","",Settings!$C$5+SUM($J$6:$J8))</f>
        <v/>
      </c>
      <c r="L8" s="57" t="str">
        <f>IF($A8="","",MAX(Settings!$C$5,MAX($K$6:$K8)))</f>
        <v/>
      </c>
      <c r="M8" s="58" t="str">
        <f t="shared" si="2"/>
        <v/>
      </c>
    </row>
    <row r="9" spans="1:13" ht="15" customHeight="1" x14ac:dyDescent="0.25">
      <c r="A9" s="52"/>
      <c r="B9" s="53" t="str">
        <f>IF($A9="","",IFERROR(INDEX(Meetings!$B$6:$B$93,MATCH($A9,Meetings!$A$6:$A$93,0)),"?"))</f>
        <v/>
      </c>
      <c r="C9" s="53" t="str">
        <f>IF($A9="","",IFERROR(INDEX(Meetings!$C$6:$C$93,MATCH($A9,Meetings!$A$6:$A$93,0)),"?"))</f>
        <v/>
      </c>
      <c r="D9" s="52"/>
      <c r="E9" s="54"/>
      <c r="F9" s="55" t="str">
        <f>IF($A9="","",IFERROR(INDEX(Meetings!$F$6:$F$93,MATCH($A9,Meetings!$A$6:$A$93,0)),0))</f>
        <v/>
      </c>
      <c r="G9" s="56"/>
      <c r="H9" s="52"/>
      <c r="I9" s="57" t="str">
        <f t="shared" si="0"/>
        <v/>
      </c>
      <c r="J9" s="57" t="str">
        <f t="shared" si="1"/>
        <v/>
      </c>
      <c r="K9" s="57" t="str">
        <f>IF($A9="","",Settings!$C$5+SUM($J$6:$J9))</f>
        <v/>
      </c>
      <c r="L9" s="57" t="str">
        <f>IF($A9="","",MAX(Settings!$C$5,MAX($K$6:$K9)))</f>
        <v/>
      </c>
      <c r="M9" s="58" t="str">
        <f t="shared" si="2"/>
        <v/>
      </c>
    </row>
    <row r="10" spans="1:13" ht="15" customHeight="1" x14ac:dyDescent="0.25">
      <c r="A10" s="52"/>
      <c r="B10" s="53" t="str">
        <f>IF($A10="","",IFERROR(INDEX(Meetings!$B$6:$B$93,MATCH($A10,Meetings!$A$6:$A$93,0)),"?"))</f>
        <v/>
      </c>
      <c r="C10" s="53" t="str">
        <f>IF($A10="","",IFERROR(INDEX(Meetings!$C$6:$C$93,MATCH($A10,Meetings!$A$6:$A$93,0)),"?"))</f>
        <v/>
      </c>
      <c r="D10" s="52"/>
      <c r="E10" s="54"/>
      <c r="F10" s="55" t="str">
        <f>IF($A10="","",IFERROR(INDEX(Meetings!$F$6:$F$93,MATCH($A10,Meetings!$A$6:$A$93,0)),0))</f>
        <v/>
      </c>
      <c r="G10" s="56"/>
      <c r="H10" s="52"/>
      <c r="I10" s="57" t="str">
        <f t="shared" si="0"/>
        <v/>
      </c>
      <c r="J10" s="57" t="str">
        <f t="shared" si="1"/>
        <v/>
      </c>
      <c r="K10" s="57" t="str">
        <f>IF($A10="","",Settings!$C$5+SUM($J$6:$J10))</f>
        <v/>
      </c>
      <c r="L10" s="57" t="str">
        <f>IF($A10="","",MAX(Settings!$C$5,MAX($K$6:$K10)))</f>
        <v/>
      </c>
      <c r="M10" s="58" t="str">
        <f t="shared" si="2"/>
        <v/>
      </c>
    </row>
    <row r="11" spans="1:13" ht="15" customHeight="1" x14ac:dyDescent="0.25">
      <c r="A11" s="52"/>
      <c r="B11" s="53" t="str">
        <f>IF($A11="","",IFERROR(INDEX(Meetings!$B$6:$B$93,MATCH($A11,Meetings!$A$6:$A$93,0)),"?"))</f>
        <v/>
      </c>
      <c r="C11" s="53" t="str">
        <f>IF($A11="","",IFERROR(INDEX(Meetings!$C$6:$C$93,MATCH($A11,Meetings!$A$6:$A$93,0)),"?"))</f>
        <v/>
      </c>
      <c r="D11" s="52"/>
      <c r="E11" s="54"/>
      <c r="F11" s="55" t="str">
        <f>IF($A11="","",IFERROR(INDEX(Meetings!$F$6:$F$93,MATCH($A11,Meetings!$A$6:$A$93,0)),0))</f>
        <v/>
      </c>
      <c r="G11" s="56"/>
      <c r="H11" s="52"/>
      <c r="I11" s="57" t="str">
        <f t="shared" si="0"/>
        <v/>
      </c>
      <c r="J11" s="57" t="str">
        <f t="shared" si="1"/>
        <v/>
      </c>
      <c r="K11" s="57" t="str">
        <f>IF($A11="","",Settings!$C$5+SUM($J$6:$J11))</f>
        <v/>
      </c>
      <c r="L11" s="57" t="str">
        <f>IF($A11="","",MAX(Settings!$C$5,MAX($K$6:$K11)))</f>
        <v/>
      </c>
      <c r="M11" s="58" t="str">
        <f t="shared" si="2"/>
        <v/>
      </c>
    </row>
    <row r="12" spans="1:13" ht="15" customHeight="1" x14ac:dyDescent="0.25">
      <c r="A12" s="52"/>
      <c r="B12" s="53" t="str">
        <f>IF($A12="","",IFERROR(INDEX(Meetings!$B$6:$B$93,MATCH($A12,Meetings!$A$6:$A$93,0)),"?"))</f>
        <v/>
      </c>
      <c r="C12" s="53" t="str">
        <f>IF($A12="","",IFERROR(INDEX(Meetings!$C$6:$C$93,MATCH($A12,Meetings!$A$6:$A$93,0)),"?"))</f>
        <v/>
      </c>
      <c r="D12" s="52"/>
      <c r="E12" s="54"/>
      <c r="F12" s="55" t="str">
        <f>IF($A12="","",IFERROR(INDEX(Meetings!$F$6:$F$93,MATCH($A12,Meetings!$A$6:$A$93,0)),0))</f>
        <v/>
      </c>
      <c r="G12" s="56"/>
      <c r="H12" s="52"/>
      <c r="I12" s="57" t="str">
        <f t="shared" si="0"/>
        <v/>
      </c>
      <c r="J12" s="57" t="str">
        <f t="shared" si="1"/>
        <v/>
      </c>
      <c r="K12" s="57" t="str">
        <f>IF($A12="","",Settings!$C$5+SUM($J$6:$J12))</f>
        <v/>
      </c>
      <c r="L12" s="57" t="str">
        <f>IF($A12="","",MAX(Settings!$C$5,MAX($K$6:$K12)))</f>
        <v/>
      </c>
      <c r="M12" s="58" t="str">
        <f t="shared" si="2"/>
        <v/>
      </c>
    </row>
    <row r="13" spans="1:13" ht="15" customHeight="1" x14ac:dyDescent="0.25">
      <c r="A13" s="52"/>
      <c r="B13" s="53" t="str">
        <f>IF($A13="","",IFERROR(INDEX(Meetings!$B$6:$B$93,MATCH($A13,Meetings!$A$6:$A$93,0)),"?"))</f>
        <v/>
      </c>
      <c r="C13" s="53" t="str">
        <f>IF($A13="","",IFERROR(INDEX(Meetings!$C$6:$C$93,MATCH($A13,Meetings!$A$6:$A$93,0)),"?"))</f>
        <v/>
      </c>
      <c r="D13" s="52"/>
      <c r="E13" s="54"/>
      <c r="F13" s="55" t="str">
        <f>IF($A13="","",IFERROR(INDEX(Meetings!$F$6:$F$93,MATCH($A13,Meetings!$A$6:$A$93,0)),0))</f>
        <v/>
      </c>
      <c r="G13" s="56"/>
      <c r="H13" s="52"/>
      <c r="I13" s="57" t="str">
        <f t="shared" si="0"/>
        <v/>
      </c>
      <c r="J13" s="57" t="str">
        <f t="shared" si="1"/>
        <v/>
      </c>
      <c r="K13" s="57" t="str">
        <f>IF($A13="","",Settings!$C$5+SUM($J$6:$J13))</f>
        <v/>
      </c>
      <c r="L13" s="57" t="str">
        <f>IF($A13="","",MAX(Settings!$C$5,MAX($K$6:$K13)))</f>
        <v/>
      </c>
      <c r="M13" s="58" t="str">
        <f t="shared" si="2"/>
        <v/>
      </c>
    </row>
    <row r="14" spans="1:13" ht="15" customHeight="1" x14ac:dyDescent="0.25">
      <c r="A14" s="52"/>
      <c r="B14" s="53" t="str">
        <f>IF($A14="","",IFERROR(INDEX(Meetings!$B$6:$B$93,MATCH($A14,Meetings!$A$6:$A$93,0)),"?"))</f>
        <v/>
      </c>
      <c r="C14" s="53" t="str">
        <f>IF($A14="","",IFERROR(INDEX(Meetings!$C$6:$C$93,MATCH($A14,Meetings!$A$6:$A$93,0)),"?"))</f>
        <v/>
      </c>
      <c r="D14" s="52"/>
      <c r="E14" s="54"/>
      <c r="F14" s="55" t="str">
        <f>IF($A14="","",IFERROR(INDEX(Meetings!$F$6:$F$93,MATCH($A14,Meetings!$A$6:$A$93,0)),0))</f>
        <v/>
      </c>
      <c r="G14" s="56"/>
      <c r="H14" s="52"/>
      <c r="I14" s="57" t="str">
        <f t="shared" si="0"/>
        <v/>
      </c>
      <c r="J14" s="57" t="str">
        <f t="shared" si="1"/>
        <v/>
      </c>
      <c r="K14" s="57" t="str">
        <f>IF($A14="","",Settings!$C$5+SUM($J$6:$J14))</f>
        <v/>
      </c>
      <c r="L14" s="57" t="str">
        <f>IF($A14="","",MAX(Settings!$C$5,MAX($K$6:$K14)))</f>
        <v/>
      </c>
      <c r="M14" s="58" t="str">
        <f t="shared" si="2"/>
        <v/>
      </c>
    </row>
    <row r="15" spans="1:13" ht="15" customHeight="1" x14ac:dyDescent="0.25">
      <c r="A15" s="52"/>
      <c r="B15" s="53" t="str">
        <f>IF($A15="","",IFERROR(INDEX(Meetings!$B$6:$B$93,MATCH($A15,Meetings!$A$6:$A$93,0)),"?"))</f>
        <v/>
      </c>
      <c r="C15" s="53" t="str">
        <f>IF($A15="","",IFERROR(INDEX(Meetings!$C$6:$C$93,MATCH($A15,Meetings!$A$6:$A$93,0)),"?"))</f>
        <v/>
      </c>
      <c r="D15" s="52"/>
      <c r="E15" s="54"/>
      <c r="F15" s="55" t="str">
        <f>IF($A15="","",IFERROR(INDEX(Meetings!$F$6:$F$93,MATCH($A15,Meetings!$A$6:$A$93,0)),0))</f>
        <v/>
      </c>
      <c r="G15" s="56"/>
      <c r="H15" s="52"/>
      <c r="I15" s="57" t="str">
        <f t="shared" si="0"/>
        <v/>
      </c>
      <c r="J15" s="57" t="str">
        <f t="shared" si="1"/>
        <v/>
      </c>
      <c r="K15" s="57" t="str">
        <f>IF($A15="","",Settings!$C$5+SUM($J$6:$J15))</f>
        <v/>
      </c>
      <c r="L15" s="57" t="str">
        <f>IF($A15="","",MAX(Settings!$C$5,MAX($K$6:$K15)))</f>
        <v/>
      </c>
      <c r="M15" s="58" t="str">
        <f t="shared" si="2"/>
        <v/>
      </c>
    </row>
    <row r="16" spans="1:13" ht="15" customHeight="1" x14ac:dyDescent="0.25">
      <c r="A16" s="52"/>
      <c r="B16" s="53" t="str">
        <f>IF($A16="","",IFERROR(INDEX(Meetings!$B$6:$B$93,MATCH($A16,Meetings!$A$6:$A$93,0)),"?"))</f>
        <v/>
      </c>
      <c r="C16" s="53" t="str">
        <f>IF($A16="","",IFERROR(INDEX(Meetings!$C$6:$C$93,MATCH($A16,Meetings!$A$6:$A$93,0)),"?"))</f>
        <v/>
      </c>
      <c r="D16" s="52"/>
      <c r="E16" s="54"/>
      <c r="F16" s="55" t="str">
        <f>IF($A16="","",IFERROR(INDEX(Meetings!$F$6:$F$93,MATCH($A16,Meetings!$A$6:$A$93,0)),0))</f>
        <v/>
      </c>
      <c r="G16" s="56"/>
      <c r="H16" s="52"/>
      <c r="I16" s="57" t="str">
        <f t="shared" si="0"/>
        <v/>
      </c>
      <c r="J16" s="57" t="str">
        <f t="shared" si="1"/>
        <v/>
      </c>
      <c r="K16" s="57" t="str">
        <f>IF($A16="","",Settings!$C$5+SUM($J$6:$J16))</f>
        <v/>
      </c>
      <c r="L16" s="57" t="str">
        <f>IF($A16="","",MAX(Settings!$C$5,MAX($K$6:$K16)))</f>
        <v/>
      </c>
      <c r="M16" s="58" t="str">
        <f t="shared" si="2"/>
        <v/>
      </c>
    </row>
    <row r="17" spans="1:13" ht="15" customHeight="1" x14ac:dyDescent="0.25">
      <c r="A17" s="52"/>
      <c r="B17" s="53" t="str">
        <f>IF($A17="","",IFERROR(INDEX(Meetings!$B$6:$B$93,MATCH($A17,Meetings!$A$6:$A$93,0)),"?"))</f>
        <v/>
      </c>
      <c r="C17" s="53" t="str">
        <f>IF($A17="","",IFERROR(INDEX(Meetings!$C$6:$C$93,MATCH($A17,Meetings!$A$6:$A$93,0)),"?"))</f>
        <v/>
      </c>
      <c r="D17" s="52"/>
      <c r="E17" s="54"/>
      <c r="F17" s="55" t="str">
        <f>IF($A17="","",IFERROR(INDEX(Meetings!$F$6:$F$93,MATCH($A17,Meetings!$A$6:$A$93,0)),0))</f>
        <v/>
      </c>
      <c r="G17" s="56"/>
      <c r="H17" s="52"/>
      <c r="I17" s="57" t="str">
        <f t="shared" si="0"/>
        <v/>
      </c>
      <c r="J17" s="57" t="str">
        <f t="shared" si="1"/>
        <v/>
      </c>
      <c r="K17" s="57" t="str">
        <f>IF($A17="","",Settings!$C$5+SUM($J$6:$J17))</f>
        <v/>
      </c>
      <c r="L17" s="57" t="str">
        <f>IF($A17="","",MAX(Settings!$C$5,MAX($K$6:$K17)))</f>
        <v/>
      </c>
      <c r="M17" s="58" t="str">
        <f t="shared" si="2"/>
        <v/>
      </c>
    </row>
    <row r="18" spans="1:13" ht="15" customHeight="1" x14ac:dyDescent="0.25">
      <c r="A18" s="52"/>
      <c r="B18" s="53" t="str">
        <f>IF($A18="","",IFERROR(INDEX(Meetings!$B$6:$B$93,MATCH($A18,Meetings!$A$6:$A$93,0)),"?"))</f>
        <v/>
      </c>
      <c r="C18" s="53" t="str">
        <f>IF($A18="","",IFERROR(INDEX(Meetings!$C$6:$C$93,MATCH($A18,Meetings!$A$6:$A$93,0)),"?"))</f>
        <v/>
      </c>
      <c r="D18" s="52"/>
      <c r="E18" s="54"/>
      <c r="F18" s="55" t="str">
        <f>IF($A18="","",IFERROR(INDEX(Meetings!$F$6:$F$93,MATCH($A18,Meetings!$A$6:$A$93,0)),0))</f>
        <v/>
      </c>
      <c r="G18" s="56"/>
      <c r="H18" s="52"/>
      <c r="I18" s="57" t="str">
        <f t="shared" si="0"/>
        <v/>
      </c>
      <c r="J18" s="57" t="str">
        <f t="shared" si="1"/>
        <v/>
      </c>
      <c r="K18" s="57" t="str">
        <f>IF($A18="","",Settings!$C$5+SUM($J$6:$J18))</f>
        <v/>
      </c>
      <c r="L18" s="57" t="str">
        <f>IF($A18="","",MAX(Settings!$C$5,MAX($K$6:$K18)))</f>
        <v/>
      </c>
      <c r="M18" s="58" t="str">
        <f t="shared" si="2"/>
        <v/>
      </c>
    </row>
    <row r="19" spans="1:13" ht="15" customHeight="1" x14ac:dyDescent="0.25">
      <c r="A19" s="52"/>
      <c r="B19" s="53" t="str">
        <f>IF($A19="","",IFERROR(INDEX(Meetings!$B$6:$B$93,MATCH($A19,Meetings!$A$6:$A$93,0)),"?"))</f>
        <v/>
      </c>
      <c r="C19" s="53" t="str">
        <f>IF($A19="","",IFERROR(INDEX(Meetings!$C$6:$C$93,MATCH($A19,Meetings!$A$6:$A$93,0)),"?"))</f>
        <v/>
      </c>
      <c r="D19" s="52"/>
      <c r="E19" s="54"/>
      <c r="F19" s="55" t="str">
        <f>IF($A19="","",IFERROR(INDEX(Meetings!$F$6:$F$93,MATCH($A19,Meetings!$A$6:$A$93,0)),0))</f>
        <v/>
      </c>
      <c r="G19" s="56"/>
      <c r="H19" s="52"/>
      <c r="I19" s="57" t="str">
        <f t="shared" si="0"/>
        <v/>
      </c>
      <c r="J19" s="57" t="str">
        <f t="shared" si="1"/>
        <v/>
      </c>
      <c r="K19" s="57" t="str">
        <f>IF($A19="","",Settings!$C$5+SUM($J$6:$J19))</f>
        <v/>
      </c>
      <c r="L19" s="57" t="str">
        <f>IF($A19="","",MAX(Settings!$C$5,MAX($K$6:$K19)))</f>
        <v/>
      </c>
      <c r="M19" s="58" t="str">
        <f t="shared" si="2"/>
        <v/>
      </c>
    </row>
    <row r="20" spans="1:13" ht="15" customHeight="1" x14ac:dyDescent="0.25">
      <c r="A20" s="52"/>
      <c r="B20" s="53" t="str">
        <f>IF($A20="","",IFERROR(INDEX(Meetings!$B$6:$B$93,MATCH($A20,Meetings!$A$6:$A$93,0)),"?"))</f>
        <v/>
      </c>
      <c r="C20" s="53" t="str">
        <f>IF($A20="","",IFERROR(INDEX(Meetings!$C$6:$C$93,MATCH($A20,Meetings!$A$6:$A$93,0)),"?"))</f>
        <v/>
      </c>
      <c r="D20" s="52"/>
      <c r="E20" s="54"/>
      <c r="F20" s="55" t="str">
        <f>IF($A20="","",IFERROR(INDEX(Meetings!$F$6:$F$93,MATCH($A20,Meetings!$A$6:$A$93,0)),0))</f>
        <v/>
      </c>
      <c r="G20" s="56"/>
      <c r="H20" s="52"/>
      <c r="I20" s="57" t="str">
        <f t="shared" si="0"/>
        <v/>
      </c>
      <c r="J20" s="57" t="str">
        <f t="shared" si="1"/>
        <v/>
      </c>
      <c r="K20" s="57" t="str">
        <f>IF($A20="","",Settings!$C$5+SUM($J$6:$J20))</f>
        <v/>
      </c>
      <c r="L20" s="57" t="str">
        <f>IF($A20="","",MAX(Settings!$C$5,MAX($K$6:$K20)))</f>
        <v/>
      </c>
      <c r="M20" s="58" t="str">
        <f t="shared" si="2"/>
        <v/>
      </c>
    </row>
    <row r="21" spans="1:13" ht="15" customHeight="1" x14ac:dyDescent="0.25">
      <c r="A21" s="52"/>
      <c r="B21" s="53" t="str">
        <f>IF($A21="","",IFERROR(INDEX(Meetings!$B$6:$B$93,MATCH($A21,Meetings!$A$6:$A$93,0)),"?"))</f>
        <v/>
      </c>
      <c r="C21" s="53" t="str">
        <f>IF($A21="","",IFERROR(INDEX(Meetings!$C$6:$C$93,MATCH($A21,Meetings!$A$6:$A$93,0)),"?"))</f>
        <v/>
      </c>
      <c r="D21" s="52"/>
      <c r="E21" s="54"/>
      <c r="F21" s="55" t="str">
        <f>IF($A21="","",IFERROR(INDEX(Meetings!$F$6:$F$93,MATCH($A21,Meetings!$A$6:$A$93,0)),0))</f>
        <v/>
      </c>
      <c r="G21" s="56"/>
      <c r="H21" s="52"/>
      <c r="I21" s="57" t="str">
        <f t="shared" si="0"/>
        <v/>
      </c>
      <c r="J21" s="57" t="str">
        <f t="shared" si="1"/>
        <v/>
      </c>
      <c r="K21" s="57" t="str">
        <f>IF($A21="","",Settings!$C$5+SUM($J$6:$J21))</f>
        <v/>
      </c>
      <c r="L21" s="57" t="str">
        <f>IF($A21="","",MAX(Settings!$C$5,MAX($K$6:$K21)))</f>
        <v/>
      </c>
      <c r="M21" s="58" t="str">
        <f t="shared" si="2"/>
        <v/>
      </c>
    </row>
    <row r="22" spans="1:13" ht="15" customHeight="1" x14ac:dyDescent="0.25">
      <c r="A22" s="52"/>
      <c r="B22" s="53" t="str">
        <f>IF($A22="","",IFERROR(INDEX(Meetings!$B$6:$B$93,MATCH($A22,Meetings!$A$6:$A$93,0)),"?"))</f>
        <v/>
      </c>
      <c r="C22" s="53" t="str">
        <f>IF($A22="","",IFERROR(INDEX(Meetings!$C$6:$C$93,MATCH($A22,Meetings!$A$6:$A$93,0)),"?"))</f>
        <v/>
      </c>
      <c r="D22" s="52"/>
      <c r="E22" s="54"/>
      <c r="F22" s="55" t="str">
        <f>IF($A22="","",IFERROR(INDEX(Meetings!$F$6:$F$93,MATCH($A22,Meetings!$A$6:$A$93,0)),0))</f>
        <v/>
      </c>
      <c r="G22" s="56"/>
      <c r="H22" s="52"/>
      <c r="I22" s="57" t="str">
        <f t="shared" si="0"/>
        <v/>
      </c>
      <c r="J22" s="57" t="str">
        <f t="shared" si="1"/>
        <v/>
      </c>
      <c r="K22" s="57" t="str">
        <f>IF($A22="","",Settings!$C$5+SUM($J$6:$J22))</f>
        <v/>
      </c>
      <c r="L22" s="57" t="str">
        <f>IF($A22="","",MAX(Settings!$C$5,MAX($K$6:$K22)))</f>
        <v/>
      </c>
      <c r="M22" s="58" t="str">
        <f t="shared" si="2"/>
        <v/>
      </c>
    </row>
    <row r="23" spans="1:13" ht="15" customHeight="1" x14ac:dyDescent="0.25">
      <c r="A23" s="52"/>
      <c r="B23" s="53" t="str">
        <f>IF($A23="","",IFERROR(INDEX(Meetings!$B$6:$B$93,MATCH($A23,Meetings!$A$6:$A$93,0)),"?"))</f>
        <v/>
      </c>
      <c r="C23" s="53" t="str">
        <f>IF($A23="","",IFERROR(INDEX(Meetings!$C$6:$C$93,MATCH($A23,Meetings!$A$6:$A$93,0)),"?"))</f>
        <v/>
      </c>
      <c r="D23" s="52"/>
      <c r="E23" s="54"/>
      <c r="F23" s="55" t="str">
        <f>IF($A23="","",IFERROR(INDEX(Meetings!$F$6:$F$93,MATCH($A23,Meetings!$A$6:$A$93,0)),0))</f>
        <v/>
      </c>
      <c r="G23" s="56"/>
      <c r="H23" s="52"/>
      <c r="I23" s="57" t="str">
        <f t="shared" si="0"/>
        <v/>
      </c>
      <c r="J23" s="57" t="str">
        <f t="shared" si="1"/>
        <v/>
      </c>
      <c r="K23" s="57" t="str">
        <f>IF($A23="","",Settings!$C$5+SUM($J$6:$J23))</f>
        <v/>
      </c>
      <c r="L23" s="57" t="str">
        <f>IF($A23="","",MAX(Settings!$C$5,MAX($K$6:$K23)))</f>
        <v/>
      </c>
      <c r="M23" s="58" t="str">
        <f t="shared" si="2"/>
        <v/>
      </c>
    </row>
    <row r="24" spans="1:13" ht="15" customHeight="1" x14ac:dyDescent="0.25">
      <c r="A24" s="52"/>
      <c r="B24" s="53" t="str">
        <f>IF($A24="","",IFERROR(INDEX(Meetings!$B$6:$B$93,MATCH($A24,Meetings!$A$6:$A$93,0)),"?"))</f>
        <v/>
      </c>
      <c r="C24" s="53" t="str">
        <f>IF($A24="","",IFERROR(INDEX(Meetings!$C$6:$C$93,MATCH($A24,Meetings!$A$6:$A$93,0)),"?"))</f>
        <v/>
      </c>
      <c r="D24" s="52"/>
      <c r="E24" s="54"/>
      <c r="F24" s="55" t="str">
        <f>IF($A24="","",IFERROR(INDEX(Meetings!$F$6:$F$93,MATCH($A24,Meetings!$A$6:$A$93,0)),0))</f>
        <v/>
      </c>
      <c r="G24" s="56"/>
      <c r="H24" s="52"/>
      <c r="I24" s="57" t="str">
        <f t="shared" si="0"/>
        <v/>
      </c>
      <c r="J24" s="57" t="str">
        <f t="shared" si="1"/>
        <v/>
      </c>
      <c r="K24" s="57" t="str">
        <f>IF($A24="","",Settings!$C$5+SUM($J$6:$J24))</f>
        <v/>
      </c>
      <c r="L24" s="57" t="str">
        <f>IF($A24="","",MAX(Settings!$C$5,MAX($K$6:$K24)))</f>
        <v/>
      </c>
      <c r="M24" s="58" t="str">
        <f t="shared" si="2"/>
        <v/>
      </c>
    </row>
    <row r="25" spans="1:13" ht="15" customHeight="1" x14ac:dyDescent="0.25">
      <c r="A25" s="52"/>
      <c r="B25" s="53" t="str">
        <f>IF($A25="","",IFERROR(INDEX(Meetings!$B$6:$B$93,MATCH($A25,Meetings!$A$6:$A$93,0)),"?"))</f>
        <v/>
      </c>
      <c r="C25" s="53" t="str">
        <f>IF($A25="","",IFERROR(INDEX(Meetings!$C$6:$C$93,MATCH($A25,Meetings!$A$6:$A$93,0)),"?"))</f>
        <v/>
      </c>
      <c r="D25" s="52"/>
      <c r="E25" s="54"/>
      <c r="F25" s="55" t="str">
        <f>IF($A25="","",IFERROR(INDEX(Meetings!$F$6:$F$93,MATCH($A25,Meetings!$A$6:$A$93,0)),0))</f>
        <v/>
      </c>
      <c r="G25" s="56"/>
      <c r="H25" s="52"/>
      <c r="I25" s="57" t="str">
        <f t="shared" si="0"/>
        <v/>
      </c>
      <c r="J25" s="57" t="str">
        <f t="shared" si="1"/>
        <v/>
      </c>
      <c r="K25" s="57" t="str">
        <f>IF($A25="","",Settings!$C$5+SUM($J$6:$J25))</f>
        <v/>
      </c>
      <c r="L25" s="57" t="str">
        <f>IF($A25="","",MAX(Settings!$C$5,MAX($K$6:$K25)))</f>
        <v/>
      </c>
      <c r="M25" s="58" t="str">
        <f t="shared" si="2"/>
        <v/>
      </c>
    </row>
    <row r="26" spans="1:13" ht="15" customHeight="1" x14ac:dyDescent="0.25">
      <c r="A26" s="52"/>
      <c r="B26" s="53" t="str">
        <f>IF($A26="","",IFERROR(INDEX(Meetings!$B$6:$B$93,MATCH($A26,Meetings!$A$6:$A$93,0)),"?"))</f>
        <v/>
      </c>
      <c r="C26" s="53" t="str">
        <f>IF($A26="","",IFERROR(INDEX(Meetings!$C$6:$C$93,MATCH($A26,Meetings!$A$6:$A$93,0)),"?"))</f>
        <v/>
      </c>
      <c r="D26" s="52"/>
      <c r="E26" s="54"/>
      <c r="F26" s="55" t="str">
        <f>IF($A26="","",IFERROR(INDEX(Meetings!$F$6:$F$93,MATCH($A26,Meetings!$A$6:$A$93,0)),0))</f>
        <v/>
      </c>
      <c r="G26" s="56"/>
      <c r="H26" s="52"/>
      <c r="I26" s="57" t="str">
        <f t="shared" si="0"/>
        <v/>
      </c>
      <c r="J26" s="57" t="str">
        <f t="shared" si="1"/>
        <v/>
      </c>
      <c r="K26" s="57" t="str">
        <f>IF($A26="","",Settings!$C$5+SUM($J$6:$J26))</f>
        <v/>
      </c>
      <c r="L26" s="57" t="str">
        <f>IF($A26="","",MAX(Settings!$C$5,MAX($K$6:$K26)))</f>
        <v/>
      </c>
      <c r="M26" s="58" t="str">
        <f t="shared" si="2"/>
        <v/>
      </c>
    </row>
    <row r="27" spans="1:13" ht="15" customHeight="1" x14ac:dyDescent="0.25">
      <c r="A27" s="52"/>
      <c r="B27" s="53" t="str">
        <f>IF($A27="","",IFERROR(INDEX(Meetings!$B$6:$B$93,MATCH($A27,Meetings!$A$6:$A$93,0)),"?"))</f>
        <v/>
      </c>
      <c r="C27" s="53" t="str">
        <f>IF($A27="","",IFERROR(INDEX(Meetings!$C$6:$C$93,MATCH($A27,Meetings!$A$6:$A$93,0)),"?"))</f>
        <v/>
      </c>
      <c r="D27" s="52"/>
      <c r="E27" s="54"/>
      <c r="F27" s="55" t="str">
        <f>IF($A27="","",IFERROR(INDEX(Meetings!$F$6:$F$93,MATCH($A27,Meetings!$A$6:$A$93,0)),0))</f>
        <v/>
      </c>
      <c r="G27" s="56"/>
      <c r="H27" s="52"/>
      <c r="I27" s="57" t="str">
        <f t="shared" si="0"/>
        <v/>
      </c>
      <c r="J27" s="57" t="str">
        <f t="shared" si="1"/>
        <v/>
      </c>
      <c r="K27" s="57" t="str">
        <f>IF($A27="","",Settings!$C$5+SUM($J$6:$J27))</f>
        <v/>
      </c>
      <c r="L27" s="57" t="str">
        <f>IF($A27="","",MAX(Settings!$C$5,MAX($K$6:$K27)))</f>
        <v/>
      </c>
      <c r="M27" s="58" t="str">
        <f t="shared" si="2"/>
        <v/>
      </c>
    </row>
    <row r="28" spans="1:13" ht="15" customHeight="1" x14ac:dyDescent="0.25">
      <c r="A28" s="52"/>
      <c r="B28" s="53" t="str">
        <f>IF($A28="","",IFERROR(INDEX(Meetings!$B$6:$B$93,MATCH($A28,Meetings!$A$6:$A$93,0)),"?"))</f>
        <v/>
      </c>
      <c r="C28" s="53" t="str">
        <f>IF($A28="","",IFERROR(INDEX(Meetings!$C$6:$C$93,MATCH($A28,Meetings!$A$6:$A$93,0)),"?"))</f>
        <v/>
      </c>
      <c r="D28" s="52"/>
      <c r="E28" s="54"/>
      <c r="F28" s="55" t="str">
        <f>IF($A28="","",IFERROR(INDEX(Meetings!$F$6:$F$93,MATCH($A28,Meetings!$A$6:$A$93,0)),0))</f>
        <v/>
      </c>
      <c r="G28" s="56"/>
      <c r="H28" s="52"/>
      <c r="I28" s="57" t="str">
        <f t="shared" si="0"/>
        <v/>
      </c>
      <c r="J28" s="57" t="str">
        <f t="shared" si="1"/>
        <v/>
      </c>
      <c r="K28" s="57" t="str">
        <f>IF($A28="","",Settings!$C$5+SUM($J$6:$J28))</f>
        <v/>
      </c>
      <c r="L28" s="57" t="str">
        <f>IF($A28="","",MAX(Settings!$C$5,MAX($K$6:$K28)))</f>
        <v/>
      </c>
      <c r="M28" s="58" t="str">
        <f t="shared" si="2"/>
        <v/>
      </c>
    </row>
    <row r="29" spans="1:13" ht="15" customHeight="1" x14ac:dyDescent="0.25">
      <c r="A29" s="52"/>
      <c r="B29" s="53" t="str">
        <f>IF($A29="","",IFERROR(INDEX(Meetings!$B$6:$B$93,MATCH($A29,Meetings!$A$6:$A$93,0)),"?"))</f>
        <v/>
      </c>
      <c r="C29" s="53" t="str">
        <f>IF($A29="","",IFERROR(INDEX(Meetings!$C$6:$C$93,MATCH($A29,Meetings!$A$6:$A$93,0)),"?"))</f>
        <v/>
      </c>
      <c r="D29" s="52"/>
      <c r="E29" s="54"/>
      <c r="F29" s="55" t="str">
        <f>IF($A29="","",IFERROR(INDEX(Meetings!$F$6:$F$93,MATCH($A29,Meetings!$A$6:$A$93,0)),0))</f>
        <v/>
      </c>
      <c r="G29" s="56"/>
      <c r="H29" s="52"/>
      <c r="I29" s="57" t="str">
        <f t="shared" si="0"/>
        <v/>
      </c>
      <c r="J29" s="57" t="str">
        <f t="shared" si="1"/>
        <v/>
      </c>
      <c r="K29" s="57" t="str">
        <f>IF($A29="","",Settings!$C$5+SUM($J$6:$J29))</f>
        <v/>
      </c>
      <c r="L29" s="57" t="str">
        <f>IF($A29="","",MAX(Settings!$C$5,MAX($K$6:$K29)))</f>
        <v/>
      </c>
      <c r="M29" s="58" t="str">
        <f t="shared" si="2"/>
        <v/>
      </c>
    </row>
    <row r="30" spans="1:13" ht="15" customHeight="1" x14ac:dyDescent="0.25">
      <c r="A30" s="52"/>
      <c r="B30" s="53" t="str">
        <f>IF($A30="","",IFERROR(INDEX(Meetings!$B$6:$B$93,MATCH($A30,Meetings!$A$6:$A$93,0)),"?"))</f>
        <v/>
      </c>
      <c r="C30" s="53" t="str">
        <f>IF($A30="","",IFERROR(INDEX(Meetings!$C$6:$C$93,MATCH($A30,Meetings!$A$6:$A$93,0)),"?"))</f>
        <v/>
      </c>
      <c r="D30" s="52"/>
      <c r="E30" s="54"/>
      <c r="F30" s="55" t="str">
        <f>IF($A30="","",IFERROR(INDEX(Meetings!$F$6:$F$93,MATCH($A30,Meetings!$A$6:$A$93,0)),0))</f>
        <v/>
      </c>
      <c r="G30" s="56"/>
      <c r="H30" s="52"/>
      <c r="I30" s="57" t="str">
        <f t="shared" si="0"/>
        <v/>
      </c>
      <c r="J30" s="57" t="str">
        <f t="shared" si="1"/>
        <v/>
      </c>
      <c r="K30" s="57" t="str">
        <f>IF($A30="","",Settings!$C$5+SUM($J$6:$J30))</f>
        <v/>
      </c>
      <c r="L30" s="57" t="str">
        <f>IF($A30="","",MAX(Settings!$C$5,MAX($K$6:$K30)))</f>
        <v/>
      </c>
      <c r="M30" s="58" t="str">
        <f t="shared" si="2"/>
        <v/>
      </c>
    </row>
    <row r="31" spans="1:13" ht="15" customHeight="1" x14ac:dyDescent="0.25">
      <c r="A31" s="52"/>
      <c r="B31" s="53" t="str">
        <f>IF($A31="","",IFERROR(INDEX(Meetings!$B$6:$B$93,MATCH($A31,Meetings!$A$6:$A$93,0)),"?"))</f>
        <v/>
      </c>
      <c r="C31" s="53" t="str">
        <f>IF($A31="","",IFERROR(INDEX(Meetings!$C$6:$C$93,MATCH($A31,Meetings!$A$6:$A$93,0)),"?"))</f>
        <v/>
      </c>
      <c r="D31" s="52"/>
      <c r="E31" s="54"/>
      <c r="F31" s="55" t="str">
        <f>IF($A31="","",IFERROR(INDEX(Meetings!$F$6:$F$93,MATCH($A31,Meetings!$A$6:$A$93,0)),0))</f>
        <v/>
      </c>
      <c r="G31" s="56"/>
      <c r="H31" s="52"/>
      <c r="I31" s="57" t="str">
        <f t="shared" si="0"/>
        <v/>
      </c>
      <c r="J31" s="57" t="str">
        <f t="shared" si="1"/>
        <v/>
      </c>
      <c r="K31" s="57" t="str">
        <f>IF($A31="","",Settings!$C$5+SUM($J$6:$J31))</f>
        <v/>
      </c>
      <c r="L31" s="57" t="str">
        <f>IF($A31="","",MAX(Settings!$C$5,MAX($K$6:$K31)))</f>
        <v/>
      </c>
      <c r="M31" s="58" t="str">
        <f t="shared" si="2"/>
        <v/>
      </c>
    </row>
    <row r="32" spans="1:13" ht="15" customHeight="1" x14ac:dyDescent="0.25">
      <c r="A32" s="52"/>
      <c r="B32" s="53" t="str">
        <f>IF($A32="","",IFERROR(INDEX(Meetings!$B$6:$B$93,MATCH($A32,Meetings!$A$6:$A$93,0)),"?"))</f>
        <v/>
      </c>
      <c r="C32" s="53" t="str">
        <f>IF($A32="","",IFERROR(INDEX(Meetings!$C$6:$C$93,MATCH($A32,Meetings!$A$6:$A$93,0)),"?"))</f>
        <v/>
      </c>
      <c r="D32" s="52"/>
      <c r="E32" s="54"/>
      <c r="F32" s="55" t="str">
        <f>IF($A32="","",IFERROR(INDEX(Meetings!$F$6:$F$93,MATCH($A32,Meetings!$A$6:$A$93,0)),0))</f>
        <v/>
      </c>
      <c r="G32" s="56"/>
      <c r="H32" s="52"/>
      <c r="I32" s="57" t="str">
        <f t="shared" si="0"/>
        <v/>
      </c>
      <c r="J32" s="57" t="str">
        <f t="shared" si="1"/>
        <v/>
      </c>
      <c r="K32" s="57" t="str">
        <f>IF($A32="","",Settings!$C$5+SUM($J$6:$J32))</f>
        <v/>
      </c>
      <c r="L32" s="57" t="str">
        <f>IF($A32="","",MAX(Settings!$C$5,MAX($K$6:$K32)))</f>
        <v/>
      </c>
      <c r="M32" s="58" t="str">
        <f t="shared" si="2"/>
        <v/>
      </c>
    </row>
    <row r="33" spans="1:13" ht="15" customHeight="1" x14ac:dyDescent="0.25">
      <c r="A33" s="52"/>
      <c r="B33" s="53" t="str">
        <f>IF($A33="","",IFERROR(INDEX(Meetings!$B$6:$B$93,MATCH($A33,Meetings!$A$6:$A$93,0)),"?"))</f>
        <v/>
      </c>
      <c r="C33" s="53" t="str">
        <f>IF($A33="","",IFERROR(INDEX(Meetings!$C$6:$C$93,MATCH($A33,Meetings!$A$6:$A$93,0)),"?"))</f>
        <v/>
      </c>
      <c r="D33" s="52"/>
      <c r="E33" s="54"/>
      <c r="F33" s="55" t="str">
        <f>IF($A33="","",IFERROR(INDEX(Meetings!$F$6:$F$93,MATCH($A33,Meetings!$A$6:$A$93,0)),0))</f>
        <v/>
      </c>
      <c r="G33" s="56"/>
      <c r="H33" s="52"/>
      <c r="I33" s="57" t="str">
        <f t="shared" si="0"/>
        <v/>
      </c>
      <c r="J33" s="57" t="str">
        <f t="shared" si="1"/>
        <v/>
      </c>
      <c r="K33" s="57" t="str">
        <f>IF($A33="","",Settings!$C$5+SUM($J$6:$J33))</f>
        <v/>
      </c>
      <c r="L33" s="57" t="str">
        <f>IF($A33="","",MAX(Settings!$C$5,MAX($K$6:$K33)))</f>
        <v/>
      </c>
      <c r="M33" s="58" t="str">
        <f t="shared" si="2"/>
        <v/>
      </c>
    </row>
    <row r="34" spans="1:13" ht="15" customHeight="1" x14ac:dyDescent="0.25">
      <c r="A34" s="52"/>
      <c r="B34" s="53" t="str">
        <f>IF($A34="","",IFERROR(INDEX(Meetings!$B$6:$B$93,MATCH($A34,Meetings!$A$6:$A$93,0)),"?"))</f>
        <v/>
      </c>
      <c r="C34" s="53" t="str">
        <f>IF($A34="","",IFERROR(INDEX(Meetings!$C$6:$C$93,MATCH($A34,Meetings!$A$6:$A$93,0)),"?"))</f>
        <v/>
      </c>
      <c r="D34" s="52"/>
      <c r="E34" s="54"/>
      <c r="F34" s="55" t="str">
        <f>IF($A34="","",IFERROR(INDEX(Meetings!$F$6:$F$93,MATCH($A34,Meetings!$A$6:$A$93,0)),0))</f>
        <v/>
      </c>
      <c r="G34" s="56"/>
      <c r="H34" s="52"/>
      <c r="I34" s="57" t="str">
        <f t="shared" si="0"/>
        <v/>
      </c>
      <c r="J34" s="57" t="str">
        <f t="shared" si="1"/>
        <v/>
      </c>
      <c r="K34" s="57" t="str">
        <f>IF($A34="","",Settings!$C$5+SUM($J$6:$J34))</f>
        <v/>
      </c>
      <c r="L34" s="57" t="str">
        <f>IF($A34="","",MAX(Settings!$C$5,MAX($K$6:$K34)))</f>
        <v/>
      </c>
      <c r="M34" s="58" t="str">
        <f t="shared" si="2"/>
        <v/>
      </c>
    </row>
    <row r="35" spans="1:13" ht="15" customHeight="1" x14ac:dyDescent="0.25">
      <c r="A35" s="52"/>
      <c r="B35" s="53" t="str">
        <f>IF($A35="","",IFERROR(INDEX(Meetings!$B$6:$B$93,MATCH($A35,Meetings!$A$6:$A$93,0)),"?"))</f>
        <v/>
      </c>
      <c r="C35" s="53" t="str">
        <f>IF($A35="","",IFERROR(INDEX(Meetings!$C$6:$C$93,MATCH($A35,Meetings!$A$6:$A$93,0)),"?"))</f>
        <v/>
      </c>
      <c r="D35" s="52"/>
      <c r="E35" s="54"/>
      <c r="F35" s="55" t="str">
        <f>IF($A35="","",IFERROR(INDEX(Meetings!$F$6:$F$93,MATCH($A35,Meetings!$A$6:$A$93,0)),0))</f>
        <v/>
      </c>
      <c r="G35" s="56"/>
      <c r="H35" s="52"/>
      <c r="I35" s="57" t="str">
        <f t="shared" si="0"/>
        <v/>
      </c>
      <c r="J35" s="57" t="str">
        <f t="shared" si="1"/>
        <v/>
      </c>
      <c r="K35" s="57" t="str">
        <f>IF($A35="","",Settings!$C$5+SUM($J$6:$J35))</f>
        <v/>
      </c>
      <c r="L35" s="57" t="str">
        <f>IF($A35="","",MAX(Settings!$C$5,MAX($K$6:$K35)))</f>
        <v/>
      </c>
      <c r="M35" s="58" t="str">
        <f t="shared" si="2"/>
        <v/>
      </c>
    </row>
    <row r="36" spans="1:13" ht="15" customHeight="1" x14ac:dyDescent="0.25">
      <c r="A36" s="52"/>
      <c r="B36" s="53" t="str">
        <f>IF($A36="","",IFERROR(INDEX(Meetings!$B$6:$B$93,MATCH($A36,Meetings!$A$6:$A$93,0)),"?"))</f>
        <v/>
      </c>
      <c r="C36" s="53" t="str">
        <f>IF($A36="","",IFERROR(INDEX(Meetings!$C$6:$C$93,MATCH($A36,Meetings!$A$6:$A$93,0)),"?"))</f>
        <v/>
      </c>
      <c r="D36" s="52"/>
      <c r="E36" s="54"/>
      <c r="F36" s="55" t="str">
        <f>IF($A36="","",IFERROR(INDEX(Meetings!$F$6:$F$93,MATCH($A36,Meetings!$A$6:$A$93,0)),0))</f>
        <v/>
      </c>
      <c r="G36" s="56"/>
      <c r="H36" s="52"/>
      <c r="I36" s="57" t="str">
        <f t="shared" si="0"/>
        <v/>
      </c>
      <c r="J36" s="57" t="str">
        <f t="shared" si="1"/>
        <v/>
      </c>
      <c r="K36" s="57" t="str">
        <f>IF($A36="","",Settings!$C$5+SUM($J$6:$J36))</f>
        <v/>
      </c>
      <c r="L36" s="57" t="str">
        <f>IF($A36="","",MAX(Settings!$C$5,MAX($K$6:$K36)))</f>
        <v/>
      </c>
      <c r="M36" s="58" t="str">
        <f t="shared" si="2"/>
        <v/>
      </c>
    </row>
    <row r="37" spans="1:13" ht="15" customHeight="1" x14ac:dyDescent="0.25">
      <c r="A37" s="52"/>
      <c r="B37" s="53" t="str">
        <f>IF($A37="","",IFERROR(INDEX(Meetings!$B$6:$B$93,MATCH($A37,Meetings!$A$6:$A$93,0)),"?"))</f>
        <v/>
      </c>
      <c r="C37" s="53" t="str">
        <f>IF($A37="","",IFERROR(INDEX(Meetings!$C$6:$C$93,MATCH($A37,Meetings!$A$6:$A$93,0)),"?"))</f>
        <v/>
      </c>
      <c r="D37" s="52"/>
      <c r="E37" s="54"/>
      <c r="F37" s="55" t="str">
        <f>IF($A37="","",IFERROR(INDEX(Meetings!$F$6:$F$93,MATCH($A37,Meetings!$A$6:$A$93,0)),0))</f>
        <v/>
      </c>
      <c r="G37" s="56"/>
      <c r="H37" s="52"/>
      <c r="I37" s="57" t="str">
        <f t="shared" si="0"/>
        <v/>
      </c>
      <c r="J37" s="57" t="str">
        <f t="shared" si="1"/>
        <v/>
      </c>
      <c r="K37" s="57" t="str">
        <f>IF($A37="","",Settings!$C$5+SUM($J$6:$J37))</f>
        <v/>
      </c>
      <c r="L37" s="57" t="str">
        <f>IF($A37="","",MAX(Settings!$C$5,MAX($K$6:$K37)))</f>
        <v/>
      </c>
      <c r="M37" s="58" t="str">
        <f t="shared" si="2"/>
        <v/>
      </c>
    </row>
    <row r="38" spans="1:13" ht="15" customHeight="1" x14ac:dyDescent="0.25">
      <c r="A38" s="52"/>
      <c r="B38" s="53" t="str">
        <f>IF($A38="","",IFERROR(INDEX(Meetings!$B$6:$B$93,MATCH($A38,Meetings!$A$6:$A$93,0)),"?"))</f>
        <v/>
      </c>
      <c r="C38" s="53" t="str">
        <f>IF($A38="","",IFERROR(INDEX(Meetings!$C$6:$C$93,MATCH($A38,Meetings!$A$6:$A$93,0)),"?"))</f>
        <v/>
      </c>
      <c r="D38" s="52"/>
      <c r="E38" s="54"/>
      <c r="F38" s="55" t="str">
        <f>IF($A38="","",IFERROR(INDEX(Meetings!$F$6:$F$93,MATCH($A38,Meetings!$A$6:$A$93,0)),0))</f>
        <v/>
      </c>
      <c r="G38" s="56"/>
      <c r="H38" s="52"/>
      <c r="I38" s="57" t="str">
        <f t="shared" si="0"/>
        <v/>
      </c>
      <c r="J38" s="57" t="str">
        <f t="shared" si="1"/>
        <v/>
      </c>
      <c r="K38" s="57" t="str">
        <f>IF($A38="","",Settings!$C$5+SUM($J$6:$J38))</f>
        <v/>
      </c>
      <c r="L38" s="57" t="str">
        <f>IF($A38="","",MAX(Settings!$C$5,MAX($K$6:$K38)))</f>
        <v/>
      </c>
      <c r="M38" s="58" t="str">
        <f t="shared" si="2"/>
        <v/>
      </c>
    </row>
    <row r="39" spans="1:13" ht="15" customHeight="1" x14ac:dyDescent="0.25">
      <c r="A39" s="52"/>
      <c r="B39" s="53" t="str">
        <f>IF($A39="","",IFERROR(INDEX(Meetings!$B$6:$B$93,MATCH($A39,Meetings!$A$6:$A$93,0)),"?"))</f>
        <v/>
      </c>
      <c r="C39" s="53" t="str">
        <f>IF($A39="","",IFERROR(INDEX(Meetings!$C$6:$C$93,MATCH($A39,Meetings!$A$6:$A$93,0)),"?"))</f>
        <v/>
      </c>
      <c r="D39" s="52"/>
      <c r="E39" s="54"/>
      <c r="F39" s="55" t="str">
        <f>IF($A39="","",IFERROR(INDEX(Meetings!$F$6:$F$93,MATCH($A39,Meetings!$A$6:$A$93,0)),0))</f>
        <v/>
      </c>
      <c r="G39" s="56"/>
      <c r="H39" s="52"/>
      <c r="I39" s="57" t="str">
        <f t="shared" si="0"/>
        <v/>
      </c>
      <c r="J39" s="57" t="str">
        <f t="shared" si="1"/>
        <v/>
      </c>
      <c r="K39" s="57" t="str">
        <f>IF($A39="","",Settings!$C$5+SUM($J$6:$J39))</f>
        <v/>
      </c>
      <c r="L39" s="57" t="str">
        <f>IF($A39="","",MAX(Settings!$C$5,MAX($K$6:$K39)))</f>
        <v/>
      </c>
      <c r="M39" s="58" t="str">
        <f t="shared" si="2"/>
        <v/>
      </c>
    </row>
    <row r="40" spans="1:13" ht="15" customHeight="1" x14ac:dyDescent="0.25">
      <c r="A40" s="52"/>
      <c r="B40" s="53" t="str">
        <f>IF($A40="","",IFERROR(INDEX(Meetings!$B$6:$B$93,MATCH($A40,Meetings!$A$6:$A$93,0)),"?"))</f>
        <v/>
      </c>
      <c r="C40" s="53" t="str">
        <f>IF($A40="","",IFERROR(INDEX(Meetings!$C$6:$C$93,MATCH($A40,Meetings!$A$6:$A$93,0)),"?"))</f>
        <v/>
      </c>
      <c r="D40" s="52"/>
      <c r="E40" s="54"/>
      <c r="F40" s="55" t="str">
        <f>IF($A40="","",IFERROR(INDEX(Meetings!$F$6:$F$93,MATCH($A40,Meetings!$A$6:$A$93,0)),0))</f>
        <v/>
      </c>
      <c r="G40" s="56"/>
      <c r="H40" s="52"/>
      <c r="I40" s="57" t="str">
        <f t="shared" si="0"/>
        <v/>
      </c>
      <c r="J40" s="57" t="str">
        <f t="shared" si="1"/>
        <v/>
      </c>
      <c r="K40" s="57" t="str">
        <f>IF($A40="","",Settings!$C$5+SUM($J$6:$J40))</f>
        <v/>
      </c>
      <c r="L40" s="57" t="str">
        <f>IF($A40="","",MAX(Settings!$C$5,MAX($K$6:$K40)))</f>
        <v/>
      </c>
      <c r="M40" s="58" t="str">
        <f t="shared" si="2"/>
        <v/>
      </c>
    </row>
    <row r="41" spans="1:13" ht="15" customHeight="1" x14ac:dyDescent="0.25">
      <c r="A41" s="52"/>
      <c r="B41" s="53" t="str">
        <f>IF($A41="","",IFERROR(INDEX(Meetings!$B$6:$B$93,MATCH($A41,Meetings!$A$6:$A$93,0)),"?"))</f>
        <v/>
      </c>
      <c r="C41" s="53" t="str">
        <f>IF($A41="","",IFERROR(INDEX(Meetings!$C$6:$C$93,MATCH($A41,Meetings!$A$6:$A$93,0)),"?"))</f>
        <v/>
      </c>
      <c r="D41" s="52"/>
      <c r="E41" s="54"/>
      <c r="F41" s="55" t="str">
        <f>IF($A41="","",IFERROR(INDEX(Meetings!$F$6:$F$93,MATCH($A41,Meetings!$A$6:$A$93,0)),0))</f>
        <v/>
      </c>
      <c r="G41" s="56"/>
      <c r="H41" s="52"/>
      <c r="I41" s="57" t="str">
        <f t="shared" si="0"/>
        <v/>
      </c>
      <c r="J41" s="57" t="str">
        <f t="shared" si="1"/>
        <v/>
      </c>
      <c r="K41" s="57" t="str">
        <f>IF($A41="","",Settings!$C$5+SUM($J$6:$J41))</f>
        <v/>
      </c>
      <c r="L41" s="57" t="str">
        <f>IF($A41="","",MAX(Settings!$C$5,MAX($K$6:$K41)))</f>
        <v/>
      </c>
      <c r="M41" s="58" t="str">
        <f t="shared" si="2"/>
        <v/>
      </c>
    </row>
    <row r="42" spans="1:13" ht="15" customHeight="1" x14ac:dyDescent="0.25">
      <c r="A42" s="52"/>
      <c r="B42" s="53" t="str">
        <f>IF($A42="","",IFERROR(INDEX(Meetings!$B$6:$B$93,MATCH($A42,Meetings!$A$6:$A$93,0)),"?"))</f>
        <v/>
      </c>
      <c r="C42" s="53" t="str">
        <f>IF($A42="","",IFERROR(INDEX(Meetings!$C$6:$C$93,MATCH($A42,Meetings!$A$6:$A$93,0)),"?"))</f>
        <v/>
      </c>
      <c r="D42" s="52"/>
      <c r="E42" s="54"/>
      <c r="F42" s="55" t="str">
        <f>IF($A42="","",IFERROR(INDEX(Meetings!$F$6:$F$93,MATCH($A42,Meetings!$A$6:$A$93,0)),0))</f>
        <v/>
      </c>
      <c r="G42" s="56"/>
      <c r="H42" s="52"/>
      <c r="I42" s="57" t="str">
        <f t="shared" si="0"/>
        <v/>
      </c>
      <c r="J42" s="57" t="str">
        <f t="shared" si="1"/>
        <v/>
      </c>
      <c r="K42" s="57" t="str">
        <f>IF($A42="","",Settings!$C$5+SUM($J$6:$J42))</f>
        <v/>
      </c>
      <c r="L42" s="57" t="str">
        <f>IF($A42="","",MAX(Settings!$C$5,MAX($K$6:$K42)))</f>
        <v/>
      </c>
      <c r="M42" s="58" t="str">
        <f t="shared" si="2"/>
        <v/>
      </c>
    </row>
    <row r="43" spans="1:13" ht="15" customHeight="1" x14ac:dyDescent="0.25">
      <c r="A43" s="52"/>
      <c r="B43" s="53" t="str">
        <f>IF($A43="","",IFERROR(INDEX(Meetings!$B$6:$B$93,MATCH($A43,Meetings!$A$6:$A$93,0)),"?"))</f>
        <v/>
      </c>
      <c r="C43" s="53" t="str">
        <f>IF($A43="","",IFERROR(INDEX(Meetings!$C$6:$C$93,MATCH($A43,Meetings!$A$6:$A$93,0)),"?"))</f>
        <v/>
      </c>
      <c r="D43" s="52"/>
      <c r="E43" s="54"/>
      <c r="F43" s="55" t="str">
        <f>IF($A43="","",IFERROR(INDEX(Meetings!$F$6:$F$93,MATCH($A43,Meetings!$A$6:$A$93,0)),0))</f>
        <v/>
      </c>
      <c r="G43" s="56"/>
      <c r="H43" s="52"/>
      <c r="I43" s="57" t="str">
        <f t="shared" si="0"/>
        <v/>
      </c>
      <c r="J43" s="57" t="str">
        <f t="shared" si="1"/>
        <v/>
      </c>
      <c r="K43" s="57" t="str">
        <f>IF($A43="","",Settings!$C$5+SUM($J$6:$J43))</f>
        <v/>
      </c>
      <c r="L43" s="57" t="str">
        <f>IF($A43="","",MAX(Settings!$C$5,MAX($K$6:$K43)))</f>
        <v/>
      </c>
      <c r="M43" s="58" t="str">
        <f t="shared" si="2"/>
        <v/>
      </c>
    </row>
    <row r="44" spans="1:13" ht="15" customHeight="1" x14ac:dyDescent="0.25">
      <c r="A44" s="52"/>
      <c r="B44" s="53" t="str">
        <f>IF($A44="","",IFERROR(INDEX(Meetings!$B$6:$B$93,MATCH($A44,Meetings!$A$6:$A$93,0)),"?"))</f>
        <v/>
      </c>
      <c r="C44" s="53" t="str">
        <f>IF($A44="","",IFERROR(INDEX(Meetings!$C$6:$C$93,MATCH($A44,Meetings!$A$6:$A$93,0)),"?"))</f>
        <v/>
      </c>
      <c r="D44" s="52"/>
      <c r="E44" s="54"/>
      <c r="F44" s="55" t="str">
        <f>IF($A44="","",IFERROR(INDEX(Meetings!$F$6:$F$93,MATCH($A44,Meetings!$A$6:$A$93,0)),0))</f>
        <v/>
      </c>
      <c r="G44" s="56"/>
      <c r="H44" s="52"/>
      <c r="I44" s="57" t="str">
        <f t="shared" si="0"/>
        <v/>
      </c>
      <c r="J44" s="57" t="str">
        <f t="shared" si="1"/>
        <v/>
      </c>
      <c r="K44" s="57" t="str">
        <f>IF($A44="","",Settings!$C$5+SUM($J$6:$J44))</f>
        <v/>
      </c>
      <c r="L44" s="57" t="str">
        <f>IF($A44="","",MAX(Settings!$C$5,MAX($K$6:$K44)))</f>
        <v/>
      </c>
      <c r="M44" s="58" t="str">
        <f t="shared" si="2"/>
        <v/>
      </c>
    </row>
    <row r="45" spans="1:13" ht="15" customHeight="1" x14ac:dyDescent="0.25">
      <c r="A45" s="52"/>
      <c r="B45" s="53" t="str">
        <f>IF($A45="","",IFERROR(INDEX(Meetings!$B$6:$B$93,MATCH($A45,Meetings!$A$6:$A$93,0)),"?"))</f>
        <v/>
      </c>
      <c r="C45" s="53" t="str">
        <f>IF($A45="","",IFERROR(INDEX(Meetings!$C$6:$C$93,MATCH($A45,Meetings!$A$6:$A$93,0)),"?"))</f>
        <v/>
      </c>
      <c r="D45" s="52"/>
      <c r="E45" s="54"/>
      <c r="F45" s="55" t="str">
        <f>IF($A45="","",IFERROR(INDEX(Meetings!$F$6:$F$93,MATCH($A45,Meetings!$A$6:$A$93,0)),0))</f>
        <v/>
      </c>
      <c r="G45" s="56"/>
      <c r="H45" s="52"/>
      <c r="I45" s="57" t="str">
        <f t="shared" si="0"/>
        <v/>
      </c>
      <c r="J45" s="57" t="str">
        <f t="shared" si="1"/>
        <v/>
      </c>
      <c r="K45" s="57" t="str">
        <f>IF($A45="","",Settings!$C$5+SUM($J$6:$J45))</f>
        <v/>
      </c>
      <c r="L45" s="57" t="str">
        <f>IF($A45="","",MAX(Settings!$C$5,MAX($K$6:$K45)))</f>
        <v/>
      </c>
      <c r="M45" s="58" t="str">
        <f t="shared" si="2"/>
        <v/>
      </c>
    </row>
    <row r="46" spans="1:13" ht="15" customHeight="1" x14ac:dyDescent="0.25">
      <c r="A46" s="52"/>
      <c r="B46" s="53" t="str">
        <f>IF($A46="","",IFERROR(INDEX(Meetings!$B$6:$B$93,MATCH($A46,Meetings!$A$6:$A$93,0)),"?"))</f>
        <v/>
      </c>
      <c r="C46" s="53" t="str">
        <f>IF($A46="","",IFERROR(INDEX(Meetings!$C$6:$C$93,MATCH($A46,Meetings!$A$6:$A$93,0)),"?"))</f>
        <v/>
      </c>
      <c r="D46" s="52"/>
      <c r="E46" s="54"/>
      <c r="F46" s="55" t="str">
        <f>IF($A46="","",IFERROR(INDEX(Meetings!$F$6:$F$93,MATCH($A46,Meetings!$A$6:$A$93,0)),0))</f>
        <v/>
      </c>
      <c r="G46" s="56"/>
      <c r="H46" s="52"/>
      <c r="I46" s="57" t="str">
        <f t="shared" si="0"/>
        <v/>
      </c>
      <c r="J46" s="57" t="str">
        <f t="shared" si="1"/>
        <v/>
      </c>
      <c r="K46" s="57" t="str">
        <f>IF($A46="","",Settings!$C$5+SUM($J$6:$J46))</f>
        <v/>
      </c>
      <c r="L46" s="57" t="str">
        <f>IF($A46="","",MAX(Settings!$C$5,MAX($K$6:$K46)))</f>
        <v/>
      </c>
      <c r="M46" s="58" t="str">
        <f t="shared" si="2"/>
        <v/>
      </c>
    </row>
    <row r="47" spans="1:13" ht="15" customHeight="1" x14ac:dyDescent="0.25">
      <c r="A47" s="52"/>
      <c r="B47" s="53" t="str">
        <f>IF($A47="","",IFERROR(INDEX(Meetings!$B$6:$B$93,MATCH($A47,Meetings!$A$6:$A$93,0)),"?"))</f>
        <v/>
      </c>
      <c r="C47" s="53" t="str">
        <f>IF($A47="","",IFERROR(INDEX(Meetings!$C$6:$C$93,MATCH($A47,Meetings!$A$6:$A$93,0)),"?"))</f>
        <v/>
      </c>
      <c r="D47" s="52"/>
      <c r="E47" s="54"/>
      <c r="F47" s="55" t="str">
        <f>IF($A47="","",IFERROR(INDEX(Meetings!$F$6:$F$93,MATCH($A47,Meetings!$A$6:$A$93,0)),0))</f>
        <v/>
      </c>
      <c r="G47" s="56"/>
      <c r="H47" s="52"/>
      <c r="I47" s="57" t="str">
        <f t="shared" si="0"/>
        <v/>
      </c>
      <c r="J47" s="57" t="str">
        <f t="shared" si="1"/>
        <v/>
      </c>
      <c r="K47" s="57" t="str">
        <f>IF($A47="","",Settings!$C$5+SUM($J$6:$J47))</f>
        <v/>
      </c>
      <c r="L47" s="57" t="str">
        <f>IF($A47="","",MAX(Settings!$C$5,MAX($K$6:$K47)))</f>
        <v/>
      </c>
      <c r="M47" s="58" t="str">
        <f t="shared" si="2"/>
        <v/>
      </c>
    </row>
    <row r="48" spans="1:13" ht="15" customHeight="1" x14ac:dyDescent="0.25">
      <c r="A48" s="52"/>
      <c r="B48" s="53" t="str">
        <f>IF($A48="","",IFERROR(INDEX(Meetings!$B$6:$B$93,MATCH($A48,Meetings!$A$6:$A$93,0)),"?"))</f>
        <v/>
      </c>
      <c r="C48" s="53" t="str">
        <f>IF($A48="","",IFERROR(INDEX(Meetings!$C$6:$C$93,MATCH($A48,Meetings!$A$6:$A$93,0)),"?"))</f>
        <v/>
      </c>
      <c r="D48" s="52"/>
      <c r="E48" s="54"/>
      <c r="F48" s="55" t="str">
        <f>IF($A48="","",IFERROR(INDEX(Meetings!$F$6:$F$93,MATCH($A48,Meetings!$A$6:$A$93,0)),0))</f>
        <v/>
      </c>
      <c r="G48" s="56"/>
      <c r="H48" s="52"/>
      <c r="I48" s="57" t="str">
        <f t="shared" si="0"/>
        <v/>
      </c>
      <c r="J48" s="57" t="str">
        <f t="shared" si="1"/>
        <v/>
      </c>
      <c r="K48" s="57" t="str">
        <f>IF($A48="","",Settings!$C$5+SUM($J$6:$J48))</f>
        <v/>
      </c>
      <c r="L48" s="57" t="str">
        <f>IF($A48="","",MAX(Settings!$C$5,MAX($K$6:$K48)))</f>
        <v/>
      </c>
      <c r="M48" s="58" t="str">
        <f t="shared" si="2"/>
        <v/>
      </c>
    </row>
    <row r="49" spans="1:13" ht="15" customHeight="1" x14ac:dyDescent="0.25">
      <c r="A49" s="52"/>
      <c r="B49" s="53" t="str">
        <f>IF($A49="","",IFERROR(INDEX(Meetings!$B$6:$B$93,MATCH($A49,Meetings!$A$6:$A$93,0)),"?"))</f>
        <v/>
      </c>
      <c r="C49" s="53" t="str">
        <f>IF($A49="","",IFERROR(INDEX(Meetings!$C$6:$C$93,MATCH($A49,Meetings!$A$6:$A$93,0)),"?"))</f>
        <v/>
      </c>
      <c r="D49" s="52"/>
      <c r="E49" s="54"/>
      <c r="F49" s="55" t="str">
        <f>IF($A49="","",IFERROR(INDEX(Meetings!$F$6:$F$93,MATCH($A49,Meetings!$A$6:$A$93,0)),0))</f>
        <v/>
      </c>
      <c r="G49" s="56"/>
      <c r="H49" s="52"/>
      <c r="I49" s="57" t="str">
        <f t="shared" si="0"/>
        <v/>
      </c>
      <c r="J49" s="57" t="str">
        <f t="shared" si="1"/>
        <v/>
      </c>
      <c r="K49" s="57" t="str">
        <f>IF($A49="","",Settings!$C$5+SUM($J$6:$J49))</f>
        <v/>
      </c>
      <c r="L49" s="57" t="str">
        <f>IF($A49="","",MAX(Settings!$C$5,MAX($K$6:$K49)))</f>
        <v/>
      </c>
      <c r="M49" s="58" t="str">
        <f t="shared" si="2"/>
        <v/>
      </c>
    </row>
    <row r="50" spans="1:13" ht="15" customHeight="1" x14ac:dyDescent="0.25">
      <c r="A50" s="52"/>
      <c r="B50" s="53" t="str">
        <f>IF($A50="","",IFERROR(INDEX(Meetings!$B$6:$B$93,MATCH($A50,Meetings!$A$6:$A$93,0)),"?"))</f>
        <v/>
      </c>
      <c r="C50" s="53" t="str">
        <f>IF($A50="","",IFERROR(INDEX(Meetings!$C$6:$C$93,MATCH($A50,Meetings!$A$6:$A$93,0)),"?"))</f>
        <v/>
      </c>
      <c r="D50" s="52"/>
      <c r="E50" s="54"/>
      <c r="F50" s="55" t="str">
        <f>IF($A50="","",IFERROR(INDEX(Meetings!$F$6:$F$93,MATCH($A50,Meetings!$A$6:$A$93,0)),0))</f>
        <v/>
      </c>
      <c r="G50" s="56"/>
      <c r="H50" s="52"/>
      <c r="I50" s="57" t="str">
        <f t="shared" si="0"/>
        <v/>
      </c>
      <c r="J50" s="57" t="str">
        <f t="shared" si="1"/>
        <v/>
      </c>
      <c r="K50" s="57" t="str">
        <f>IF($A50="","",Settings!$C$5+SUM($J$6:$J50))</f>
        <v/>
      </c>
      <c r="L50" s="57" t="str">
        <f>IF($A50="","",MAX(Settings!$C$5,MAX($K$6:$K50)))</f>
        <v/>
      </c>
      <c r="M50" s="58" t="str">
        <f t="shared" si="2"/>
        <v/>
      </c>
    </row>
    <row r="51" spans="1:13" ht="15" customHeight="1" x14ac:dyDescent="0.25">
      <c r="A51" s="52"/>
      <c r="B51" s="53" t="str">
        <f>IF($A51="","",IFERROR(INDEX(Meetings!$B$6:$B$93,MATCH($A51,Meetings!$A$6:$A$93,0)),"?"))</f>
        <v/>
      </c>
      <c r="C51" s="53" t="str">
        <f>IF($A51="","",IFERROR(INDEX(Meetings!$C$6:$C$93,MATCH($A51,Meetings!$A$6:$A$93,0)),"?"))</f>
        <v/>
      </c>
      <c r="D51" s="52"/>
      <c r="E51" s="54"/>
      <c r="F51" s="55" t="str">
        <f>IF($A51="","",IFERROR(INDEX(Meetings!$F$6:$F$93,MATCH($A51,Meetings!$A$6:$A$93,0)),0))</f>
        <v/>
      </c>
      <c r="G51" s="56"/>
      <c r="H51" s="52"/>
      <c r="I51" s="57" t="str">
        <f t="shared" si="0"/>
        <v/>
      </c>
      <c r="J51" s="57" t="str">
        <f t="shared" si="1"/>
        <v/>
      </c>
      <c r="K51" s="57" t="str">
        <f>IF($A51="","",Settings!$C$5+SUM($J$6:$J51))</f>
        <v/>
      </c>
      <c r="L51" s="57" t="str">
        <f>IF($A51="","",MAX(Settings!$C$5,MAX($K$6:$K51)))</f>
        <v/>
      </c>
      <c r="M51" s="58" t="str">
        <f t="shared" si="2"/>
        <v/>
      </c>
    </row>
    <row r="52" spans="1:13" ht="15" customHeight="1" x14ac:dyDescent="0.25">
      <c r="A52" s="52"/>
      <c r="B52" s="53" t="str">
        <f>IF($A52="","",IFERROR(INDEX(Meetings!$B$6:$B$93,MATCH($A52,Meetings!$A$6:$A$93,0)),"?"))</f>
        <v/>
      </c>
      <c r="C52" s="53" t="str">
        <f>IF($A52="","",IFERROR(INDEX(Meetings!$C$6:$C$93,MATCH($A52,Meetings!$A$6:$A$93,0)),"?"))</f>
        <v/>
      </c>
      <c r="D52" s="52"/>
      <c r="E52" s="54"/>
      <c r="F52" s="55" t="str">
        <f>IF($A52="","",IFERROR(INDEX(Meetings!$F$6:$F$93,MATCH($A52,Meetings!$A$6:$A$93,0)),0))</f>
        <v/>
      </c>
      <c r="G52" s="56"/>
      <c r="H52" s="52"/>
      <c r="I52" s="57" t="str">
        <f t="shared" si="0"/>
        <v/>
      </c>
      <c r="J52" s="57" t="str">
        <f t="shared" si="1"/>
        <v/>
      </c>
      <c r="K52" s="57" t="str">
        <f>IF($A52="","",Settings!$C$5+SUM($J$6:$J52))</f>
        <v/>
      </c>
      <c r="L52" s="57" t="str">
        <f>IF($A52="","",MAX(Settings!$C$5,MAX($K$6:$K52)))</f>
        <v/>
      </c>
      <c r="M52" s="58" t="str">
        <f t="shared" si="2"/>
        <v/>
      </c>
    </row>
    <row r="53" spans="1:13" ht="15" customHeight="1" x14ac:dyDescent="0.25">
      <c r="A53" s="52"/>
      <c r="B53" s="53" t="str">
        <f>IF($A53="","",IFERROR(INDEX(Meetings!$B$6:$B$93,MATCH($A53,Meetings!$A$6:$A$93,0)),"?"))</f>
        <v/>
      </c>
      <c r="C53" s="53" t="str">
        <f>IF($A53="","",IFERROR(INDEX(Meetings!$C$6:$C$93,MATCH($A53,Meetings!$A$6:$A$93,0)),"?"))</f>
        <v/>
      </c>
      <c r="D53" s="52"/>
      <c r="E53" s="54"/>
      <c r="F53" s="55" t="str">
        <f>IF($A53="","",IFERROR(INDEX(Meetings!$F$6:$F$93,MATCH($A53,Meetings!$A$6:$A$93,0)),0))</f>
        <v/>
      </c>
      <c r="G53" s="56"/>
      <c r="H53" s="52"/>
      <c r="I53" s="57" t="str">
        <f t="shared" si="0"/>
        <v/>
      </c>
      <c r="J53" s="57" t="str">
        <f t="shared" si="1"/>
        <v/>
      </c>
      <c r="K53" s="57" t="str">
        <f>IF($A53="","",Settings!$C$5+SUM($J$6:$J53))</f>
        <v/>
      </c>
      <c r="L53" s="57" t="str">
        <f>IF($A53="","",MAX(Settings!$C$5,MAX($K$6:$K53)))</f>
        <v/>
      </c>
      <c r="M53" s="58" t="str">
        <f t="shared" si="2"/>
        <v/>
      </c>
    </row>
    <row r="54" spans="1:13" ht="15" customHeight="1" x14ac:dyDescent="0.25">
      <c r="A54" s="52"/>
      <c r="B54" s="53" t="str">
        <f>IF($A54="","",IFERROR(INDEX(Meetings!$B$6:$B$93,MATCH($A54,Meetings!$A$6:$A$93,0)),"?"))</f>
        <v/>
      </c>
      <c r="C54" s="53" t="str">
        <f>IF($A54="","",IFERROR(INDEX(Meetings!$C$6:$C$93,MATCH($A54,Meetings!$A$6:$A$93,0)),"?"))</f>
        <v/>
      </c>
      <c r="D54" s="52"/>
      <c r="E54" s="54"/>
      <c r="F54" s="55" t="str">
        <f>IF($A54="","",IFERROR(INDEX(Meetings!$F$6:$F$93,MATCH($A54,Meetings!$A$6:$A$93,0)),0))</f>
        <v/>
      </c>
      <c r="G54" s="56"/>
      <c r="H54" s="52"/>
      <c r="I54" s="57" t="str">
        <f t="shared" si="0"/>
        <v/>
      </c>
      <c r="J54" s="57" t="str">
        <f t="shared" si="1"/>
        <v/>
      </c>
      <c r="K54" s="57" t="str">
        <f>IF($A54="","",Settings!$C$5+SUM($J$6:$J54))</f>
        <v/>
      </c>
      <c r="L54" s="57" t="str">
        <f>IF($A54="","",MAX(Settings!$C$5,MAX($K$6:$K54)))</f>
        <v/>
      </c>
      <c r="M54" s="58" t="str">
        <f t="shared" si="2"/>
        <v/>
      </c>
    </row>
    <row r="55" spans="1:13" ht="15" customHeight="1" x14ac:dyDescent="0.25">
      <c r="A55" s="52"/>
      <c r="B55" s="53" t="str">
        <f>IF($A55="","",IFERROR(INDEX(Meetings!$B$6:$B$93,MATCH($A55,Meetings!$A$6:$A$93,0)),"?"))</f>
        <v/>
      </c>
      <c r="C55" s="53" t="str">
        <f>IF($A55="","",IFERROR(INDEX(Meetings!$C$6:$C$93,MATCH($A55,Meetings!$A$6:$A$93,0)),"?"))</f>
        <v/>
      </c>
      <c r="D55" s="52"/>
      <c r="E55" s="54"/>
      <c r="F55" s="55" t="str">
        <f>IF($A55="","",IFERROR(INDEX(Meetings!$F$6:$F$93,MATCH($A55,Meetings!$A$6:$A$93,0)),0))</f>
        <v/>
      </c>
      <c r="G55" s="56"/>
      <c r="H55" s="52"/>
      <c r="I55" s="57" t="str">
        <f t="shared" si="0"/>
        <v/>
      </c>
      <c r="J55" s="57" t="str">
        <f t="shared" si="1"/>
        <v/>
      </c>
      <c r="K55" s="57" t="str">
        <f>IF($A55="","",Settings!$C$5+SUM($J$6:$J55))</f>
        <v/>
      </c>
      <c r="L55" s="57" t="str">
        <f>IF($A55="","",MAX(Settings!$C$5,MAX($K$6:$K55)))</f>
        <v/>
      </c>
      <c r="M55" s="58" t="str">
        <f t="shared" si="2"/>
        <v/>
      </c>
    </row>
    <row r="56" spans="1:13" ht="15" customHeight="1" x14ac:dyDescent="0.25">
      <c r="A56" s="52"/>
      <c r="B56" s="53" t="str">
        <f>IF($A56="","",IFERROR(INDEX(Meetings!$B$6:$B$93,MATCH($A56,Meetings!$A$6:$A$93,0)),"?"))</f>
        <v/>
      </c>
      <c r="C56" s="53" t="str">
        <f>IF($A56="","",IFERROR(INDEX(Meetings!$C$6:$C$93,MATCH($A56,Meetings!$A$6:$A$93,0)),"?"))</f>
        <v/>
      </c>
      <c r="D56" s="52"/>
      <c r="E56" s="54"/>
      <c r="F56" s="55" t="str">
        <f>IF($A56="","",IFERROR(INDEX(Meetings!$F$6:$F$93,MATCH($A56,Meetings!$A$6:$A$93,0)),0))</f>
        <v/>
      </c>
      <c r="G56" s="56"/>
      <c r="H56" s="52"/>
      <c r="I56" s="57" t="str">
        <f t="shared" si="0"/>
        <v/>
      </c>
      <c r="J56" s="57" t="str">
        <f t="shared" si="1"/>
        <v/>
      </c>
      <c r="K56" s="57" t="str">
        <f>IF($A56="","",Settings!$C$5+SUM($J$6:$J56))</f>
        <v/>
      </c>
      <c r="L56" s="57" t="str">
        <f>IF($A56="","",MAX(Settings!$C$5,MAX($K$6:$K56)))</f>
        <v/>
      </c>
      <c r="M56" s="58" t="str">
        <f t="shared" si="2"/>
        <v/>
      </c>
    </row>
    <row r="57" spans="1:13" ht="15" customHeight="1" x14ac:dyDescent="0.25">
      <c r="A57" s="52"/>
      <c r="B57" s="53" t="str">
        <f>IF($A57="","",IFERROR(INDEX(Meetings!$B$6:$B$93,MATCH($A57,Meetings!$A$6:$A$93,0)),"?"))</f>
        <v/>
      </c>
      <c r="C57" s="53" t="str">
        <f>IF($A57="","",IFERROR(INDEX(Meetings!$C$6:$C$93,MATCH($A57,Meetings!$A$6:$A$93,0)),"?"))</f>
        <v/>
      </c>
      <c r="D57" s="52"/>
      <c r="E57" s="54"/>
      <c r="F57" s="55" t="str">
        <f>IF($A57="","",IFERROR(INDEX(Meetings!$F$6:$F$93,MATCH($A57,Meetings!$A$6:$A$93,0)),0))</f>
        <v/>
      </c>
      <c r="G57" s="56"/>
      <c r="H57" s="52"/>
      <c r="I57" s="57" t="str">
        <f t="shared" si="0"/>
        <v/>
      </c>
      <c r="J57" s="57" t="str">
        <f t="shared" si="1"/>
        <v/>
      </c>
      <c r="K57" s="57" t="str">
        <f>IF($A57="","",Settings!$C$5+SUM($J$6:$J57))</f>
        <v/>
      </c>
      <c r="L57" s="57" t="str">
        <f>IF($A57="","",MAX(Settings!$C$5,MAX($K$6:$K57)))</f>
        <v/>
      </c>
      <c r="M57" s="58" t="str">
        <f t="shared" si="2"/>
        <v/>
      </c>
    </row>
    <row r="58" spans="1:13" ht="15" customHeight="1" x14ac:dyDescent="0.25">
      <c r="A58" s="52"/>
      <c r="B58" s="53" t="str">
        <f>IF($A58="","",IFERROR(INDEX(Meetings!$B$6:$B$93,MATCH($A58,Meetings!$A$6:$A$93,0)),"?"))</f>
        <v/>
      </c>
      <c r="C58" s="53" t="str">
        <f>IF($A58="","",IFERROR(INDEX(Meetings!$C$6:$C$93,MATCH($A58,Meetings!$A$6:$A$93,0)),"?"))</f>
        <v/>
      </c>
      <c r="D58" s="52"/>
      <c r="E58" s="54"/>
      <c r="F58" s="55" t="str">
        <f>IF($A58="","",IFERROR(INDEX(Meetings!$F$6:$F$93,MATCH($A58,Meetings!$A$6:$A$93,0)),0))</f>
        <v/>
      </c>
      <c r="G58" s="56"/>
      <c r="H58" s="52"/>
      <c r="I58" s="57" t="str">
        <f t="shared" si="0"/>
        <v/>
      </c>
      <c r="J58" s="57" t="str">
        <f t="shared" si="1"/>
        <v/>
      </c>
      <c r="K58" s="57" t="str">
        <f>IF($A58="","",Settings!$C$5+SUM($J$6:$J58))</f>
        <v/>
      </c>
      <c r="L58" s="57" t="str">
        <f>IF($A58="","",MAX(Settings!$C$5,MAX($K$6:$K58)))</f>
        <v/>
      </c>
      <c r="M58" s="58" t="str">
        <f t="shared" si="2"/>
        <v/>
      </c>
    </row>
    <row r="59" spans="1:13" ht="15" customHeight="1" x14ac:dyDescent="0.25">
      <c r="A59" s="52"/>
      <c r="B59" s="53" t="str">
        <f>IF($A59="","",IFERROR(INDEX(Meetings!$B$6:$B$93,MATCH($A59,Meetings!$A$6:$A$93,0)),"?"))</f>
        <v/>
      </c>
      <c r="C59" s="53" t="str">
        <f>IF($A59="","",IFERROR(INDEX(Meetings!$C$6:$C$93,MATCH($A59,Meetings!$A$6:$A$93,0)),"?"))</f>
        <v/>
      </c>
      <c r="D59" s="52"/>
      <c r="E59" s="54"/>
      <c r="F59" s="55" t="str">
        <f>IF($A59="","",IFERROR(INDEX(Meetings!$F$6:$F$93,MATCH($A59,Meetings!$A$6:$A$93,0)),0))</f>
        <v/>
      </c>
      <c r="G59" s="56"/>
      <c r="H59" s="52"/>
      <c r="I59" s="57" t="str">
        <f t="shared" si="0"/>
        <v/>
      </c>
      <c r="J59" s="57" t="str">
        <f t="shared" si="1"/>
        <v/>
      </c>
      <c r="K59" s="57" t="str">
        <f>IF($A59="","",Settings!$C$5+SUM($J$6:$J59))</f>
        <v/>
      </c>
      <c r="L59" s="57" t="str">
        <f>IF($A59="","",MAX(Settings!$C$5,MAX($K$6:$K59)))</f>
        <v/>
      </c>
      <c r="M59" s="58" t="str">
        <f t="shared" si="2"/>
        <v/>
      </c>
    </row>
    <row r="60" spans="1:13" ht="15" customHeight="1" x14ac:dyDescent="0.25">
      <c r="A60" s="52"/>
      <c r="B60" s="53" t="str">
        <f>IF($A60="","",IFERROR(INDEX(Meetings!$B$6:$B$93,MATCH($A60,Meetings!$A$6:$A$93,0)),"?"))</f>
        <v/>
      </c>
      <c r="C60" s="53" t="str">
        <f>IF($A60="","",IFERROR(INDEX(Meetings!$C$6:$C$93,MATCH($A60,Meetings!$A$6:$A$93,0)),"?"))</f>
        <v/>
      </c>
      <c r="D60" s="52"/>
      <c r="E60" s="54"/>
      <c r="F60" s="55" t="str">
        <f>IF($A60="","",IFERROR(INDEX(Meetings!$F$6:$F$93,MATCH($A60,Meetings!$A$6:$A$93,0)),0))</f>
        <v/>
      </c>
      <c r="G60" s="56"/>
      <c r="H60" s="52"/>
      <c r="I60" s="57" t="str">
        <f t="shared" si="0"/>
        <v/>
      </c>
      <c r="J60" s="57" t="str">
        <f t="shared" si="1"/>
        <v/>
      </c>
      <c r="K60" s="57" t="str">
        <f>IF($A60="","",Settings!$C$5+SUM($J$6:$J60))</f>
        <v/>
      </c>
      <c r="L60" s="57" t="str">
        <f>IF($A60="","",MAX(Settings!$C$5,MAX($K$6:$K60)))</f>
        <v/>
      </c>
      <c r="M60" s="58" t="str">
        <f t="shared" si="2"/>
        <v/>
      </c>
    </row>
    <row r="61" spans="1:13" ht="15" customHeight="1" x14ac:dyDescent="0.25">
      <c r="A61" s="52"/>
      <c r="B61" s="53" t="str">
        <f>IF($A61="","",IFERROR(INDEX(Meetings!$B$6:$B$93,MATCH($A61,Meetings!$A$6:$A$93,0)),"?"))</f>
        <v/>
      </c>
      <c r="C61" s="53" t="str">
        <f>IF($A61="","",IFERROR(INDEX(Meetings!$C$6:$C$93,MATCH($A61,Meetings!$A$6:$A$93,0)),"?"))</f>
        <v/>
      </c>
      <c r="D61" s="52"/>
      <c r="E61" s="54"/>
      <c r="F61" s="55" t="str">
        <f>IF($A61="","",IFERROR(INDEX(Meetings!$F$6:$F$93,MATCH($A61,Meetings!$A$6:$A$93,0)),0))</f>
        <v/>
      </c>
      <c r="G61" s="56"/>
      <c r="H61" s="52"/>
      <c r="I61" s="57" t="str">
        <f t="shared" si="0"/>
        <v/>
      </c>
      <c r="J61" s="57" t="str">
        <f t="shared" si="1"/>
        <v/>
      </c>
      <c r="K61" s="57" t="str">
        <f>IF($A61="","",Settings!$C$5+SUM($J$6:$J61))</f>
        <v/>
      </c>
      <c r="L61" s="57" t="str">
        <f>IF($A61="","",MAX(Settings!$C$5,MAX($K$6:$K61)))</f>
        <v/>
      </c>
      <c r="M61" s="58" t="str">
        <f t="shared" si="2"/>
        <v/>
      </c>
    </row>
    <row r="62" spans="1:13" ht="15" customHeight="1" x14ac:dyDescent="0.25">
      <c r="A62" s="52"/>
      <c r="B62" s="53" t="str">
        <f>IF($A62="","",IFERROR(INDEX(Meetings!$B$6:$B$93,MATCH($A62,Meetings!$A$6:$A$93,0)),"?"))</f>
        <v/>
      </c>
      <c r="C62" s="53" t="str">
        <f>IF($A62="","",IFERROR(INDEX(Meetings!$C$6:$C$93,MATCH($A62,Meetings!$A$6:$A$93,0)),"?"))</f>
        <v/>
      </c>
      <c r="D62" s="52"/>
      <c r="E62" s="54"/>
      <c r="F62" s="55" t="str">
        <f>IF($A62="","",IFERROR(INDEX(Meetings!$F$6:$F$93,MATCH($A62,Meetings!$A$6:$A$93,0)),0))</f>
        <v/>
      </c>
      <c r="G62" s="56"/>
      <c r="H62" s="52"/>
      <c r="I62" s="57" t="str">
        <f t="shared" si="0"/>
        <v/>
      </c>
      <c r="J62" s="57" t="str">
        <f t="shared" si="1"/>
        <v/>
      </c>
      <c r="K62" s="57" t="str">
        <f>IF($A62="","",Settings!$C$5+SUM($J$6:$J62))</f>
        <v/>
      </c>
      <c r="L62" s="57" t="str">
        <f>IF($A62="","",MAX(Settings!$C$5,MAX($K$6:$K62)))</f>
        <v/>
      </c>
      <c r="M62" s="58" t="str">
        <f t="shared" si="2"/>
        <v/>
      </c>
    </row>
    <row r="63" spans="1:13" ht="15" customHeight="1" x14ac:dyDescent="0.25">
      <c r="A63" s="52"/>
      <c r="B63" s="53" t="str">
        <f>IF($A63="","",IFERROR(INDEX(Meetings!$B$6:$B$93,MATCH($A63,Meetings!$A$6:$A$93,0)),"?"))</f>
        <v/>
      </c>
      <c r="C63" s="53" t="str">
        <f>IF($A63="","",IFERROR(INDEX(Meetings!$C$6:$C$93,MATCH($A63,Meetings!$A$6:$A$93,0)),"?"))</f>
        <v/>
      </c>
      <c r="D63" s="52"/>
      <c r="E63" s="54"/>
      <c r="F63" s="55" t="str">
        <f>IF($A63="","",IFERROR(INDEX(Meetings!$F$6:$F$93,MATCH($A63,Meetings!$A$6:$A$93,0)),0))</f>
        <v/>
      </c>
      <c r="G63" s="56"/>
      <c r="H63" s="52"/>
      <c r="I63" s="57" t="str">
        <f t="shared" si="0"/>
        <v/>
      </c>
      <c r="J63" s="57" t="str">
        <f t="shared" si="1"/>
        <v/>
      </c>
      <c r="K63" s="57" t="str">
        <f>IF($A63="","",Settings!$C$5+SUM($J$6:$J63))</f>
        <v/>
      </c>
      <c r="L63" s="57" t="str">
        <f>IF($A63="","",MAX(Settings!$C$5,MAX($K$6:$K63)))</f>
        <v/>
      </c>
      <c r="M63" s="58" t="str">
        <f t="shared" si="2"/>
        <v/>
      </c>
    </row>
    <row r="64" spans="1:13" ht="15" customHeight="1" x14ac:dyDescent="0.25">
      <c r="A64" s="52"/>
      <c r="B64" s="53" t="str">
        <f>IF($A64="","",IFERROR(INDEX(Meetings!$B$6:$B$93,MATCH($A64,Meetings!$A$6:$A$93,0)),"?"))</f>
        <v/>
      </c>
      <c r="C64" s="53" t="str">
        <f>IF($A64="","",IFERROR(INDEX(Meetings!$C$6:$C$93,MATCH($A64,Meetings!$A$6:$A$93,0)),"?"))</f>
        <v/>
      </c>
      <c r="D64" s="52"/>
      <c r="E64" s="54"/>
      <c r="F64" s="55" t="str">
        <f>IF($A64="","",IFERROR(INDEX(Meetings!$F$6:$F$93,MATCH($A64,Meetings!$A$6:$A$93,0)),0))</f>
        <v/>
      </c>
      <c r="G64" s="56"/>
      <c r="H64" s="52"/>
      <c r="I64" s="57" t="str">
        <f t="shared" si="0"/>
        <v/>
      </c>
      <c r="J64" s="57" t="str">
        <f t="shared" si="1"/>
        <v/>
      </c>
      <c r="K64" s="57" t="str">
        <f>IF($A64="","",Settings!$C$5+SUM($J$6:$J64))</f>
        <v/>
      </c>
      <c r="L64" s="57" t="str">
        <f>IF($A64="","",MAX(Settings!$C$5,MAX($K$6:$K64)))</f>
        <v/>
      </c>
      <c r="M64" s="58" t="str">
        <f t="shared" si="2"/>
        <v/>
      </c>
    </row>
    <row r="65" spans="1:13" ht="15" customHeight="1" x14ac:dyDescent="0.25">
      <c r="A65" s="52"/>
      <c r="B65" s="53" t="str">
        <f>IF($A65="","",IFERROR(INDEX(Meetings!$B$6:$B$93,MATCH($A65,Meetings!$A$6:$A$93,0)),"?"))</f>
        <v/>
      </c>
      <c r="C65" s="53" t="str">
        <f>IF($A65="","",IFERROR(INDEX(Meetings!$C$6:$C$93,MATCH($A65,Meetings!$A$6:$A$93,0)),"?"))</f>
        <v/>
      </c>
      <c r="D65" s="52"/>
      <c r="E65" s="54"/>
      <c r="F65" s="55" t="str">
        <f>IF($A65="","",IFERROR(INDEX(Meetings!$F$6:$F$93,MATCH($A65,Meetings!$A$6:$A$93,0)),0))</f>
        <v/>
      </c>
      <c r="G65" s="56"/>
      <c r="H65" s="52"/>
      <c r="I65" s="57" t="str">
        <f t="shared" si="0"/>
        <v/>
      </c>
      <c r="J65" s="57" t="str">
        <f t="shared" si="1"/>
        <v/>
      </c>
      <c r="K65" s="57" t="str">
        <f>IF($A65="","",Settings!$C$5+SUM($J$6:$J65))</f>
        <v/>
      </c>
      <c r="L65" s="57" t="str">
        <f>IF($A65="","",MAX(Settings!$C$5,MAX($K$6:$K65)))</f>
        <v/>
      </c>
      <c r="M65" s="58" t="str">
        <f t="shared" si="2"/>
        <v/>
      </c>
    </row>
    <row r="66" spans="1:13" ht="15" customHeight="1" x14ac:dyDescent="0.25">
      <c r="A66" s="52"/>
      <c r="B66" s="53" t="str">
        <f>IF($A66="","",IFERROR(INDEX(Meetings!$B$6:$B$93,MATCH($A66,Meetings!$A$6:$A$93,0)),"?"))</f>
        <v/>
      </c>
      <c r="C66" s="53" t="str">
        <f>IF($A66="","",IFERROR(INDEX(Meetings!$C$6:$C$93,MATCH($A66,Meetings!$A$6:$A$93,0)),"?"))</f>
        <v/>
      </c>
      <c r="D66" s="52"/>
      <c r="E66" s="54"/>
      <c r="F66" s="55" t="str">
        <f>IF($A66="","",IFERROR(INDEX(Meetings!$F$6:$F$93,MATCH($A66,Meetings!$A$6:$A$93,0)),0))</f>
        <v/>
      </c>
      <c r="G66" s="56"/>
      <c r="H66" s="52"/>
      <c r="I66" s="57" t="str">
        <f t="shared" si="0"/>
        <v/>
      </c>
      <c r="J66" s="57" t="str">
        <f t="shared" si="1"/>
        <v/>
      </c>
      <c r="K66" s="57" t="str">
        <f>IF($A66="","",Settings!$C$5+SUM($J$6:$J66))</f>
        <v/>
      </c>
      <c r="L66" s="57" t="str">
        <f>IF($A66="","",MAX(Settings!$C$5,MAX($K$6:$K66)))</f>
        <v/>
      </c>
      <c r="M66" s="58" t="str">
        <f t="shared" si="2"/>
        <v/>
      </c>
    </row>
    <row r="67" spans="1:13" ht="15" customHeight="1" x14ac:dyDescent="0.25">
      <c r="A67" s="52"/>
      <c r="B67" s="53" t="str">
        <f>IF($A67="","",IFERROR(INDEX(Meetings!$B$6:$B$93,MATCH($A67,Meetings!$A$6:$A$93,0)),"?"))</f>
        <v/>
      </c>
      <c r="C67" s="53" t="str">
        <f>IF($A67="","",IFERROR(INDEX(Meetings!$C$6:$C$93,MATCH($A67,Meetings!$A$6:$A$93,0)),"?"))</f>
        <v/>
      </c>
      <c r="D67" s="52"/>
      <c r="E67" s="54"/>
      <c r="F67" s="55" t="str">
        <f>IF($A67="","",IFERROR(INDEX(Meetings!$F$6:$F$93,MATCH($A67,Meetings!$A$6:$A$93,0)),0))</f>
        <v/>
      </c>
      <c r="G67" s="56"/>
      <c r="H67" s="52"/>
      <c r="I67" s="57" t="str">
        <f t="shared" si="0"/>
        <v/>
      </c>
      <c r="J67" s="57" t="str">
        <f t="shared" si="1"/>
        <v/>
      </c>
      <c r="K67" s="57" t="str">
        <f>IF($A67="","",Settings!$C$5+SUM($J$6:$J67))</f>
        <v/>
      </c>
      <c r="L67" s="57" t="str">
        <f>IF($A67="","",MAX(Settings!$C$5,MAX($K$6:$K67)))</f>
        <v/>
      </c>
      <c r="M67" s="58" t="str">
        <f t="shared" si="2"/>
        <v/>
      </c>
    </row>
    <row r="68" spans="1:13" ht="15" customHeight="1" x14ac:dyDescent="0.25">
      <c r="A68" s="52"/>
      <c r="B68" s="53" t="str">
        <f>IF($A68="","",IFERROR(INDEX(Meetings!$B$6:$B$93,MATCH($A68,Meetings!$A$6:$A$93,0)),"?"))</f>
        <v/>
      </c>
      <c r="C68" s="53" t="str">
        <f>IF($A68="","",IFERROR(INDEX(Meetings!$C$6:$C$93,MATCH($A68,Meetings!$A$6:$A$93,0)),"?"))</f>
        <v/>
      </c>
      <c r="D68" s="52"/>
      <c r="E68" s="54"/>
      <c r="F68" s="55" t="str">
        <f>IF($A68="","",IFERROR(INDEX(Meetings!$F$6:$F$93,MATCH($A68,Meetings!$A$6:$A$93,0)),0))</f>
        <v/>
      </c>
      <c r="G68" s="56"/>
      <c r="H68" s="52"/>
      <c r="I68" s="57" t="str">
        <f t="shared" si="0"/>
        <v/>
      </c>
      <c r="J68" s="57" t="str">
        <f t="shared" si="1"/>
        <v/>
      </c>
      <c r="K68" s="57" t="str">
        <f>IF($A68="","",Settings!$C$5+SUM($J$6:$J68))</f>
        <v/>
      </c>
      <c r="L68" s="57" t="str">
        <f>IF($A68="","",MAX(Settings!$C$5,MAX($K$6:$K68)))</f>
        <v/>
      </c>
      <c r="M68" s="58" t="str">
        <f t="shared" si="2"/>
        <v/>
      </c>
    </row>
    <row r="69" spans="1:13" ht="15" customHeight="1" x14ac:dyDescent="0.25">
      <c r="A69" s="52"/>
      <c r="B69" s="53" t="str">
        <f>IF($A69="","",IFERROR(INDEX(Meetings!$B$6:$B$93,MATCH($A69,Meetings!$A$6:$A$93,0)),"?"))</f>
        <v/>
      </c>
      <c r="C69" s="53" t="str">
        <f>IF($A69="","",IFERROR(INDEX(Meetings!$C$6:$C$93,MATCH($A69,Meetings!$A$6:$A$93,0)),"?"))</f>
        <v/>
      </c>
      <c r="D69" s="52"/>
      <c r="E69" s="54"/>
      <c r="F69" s="55" t="str">
        <f>IF($A69="","",IFERROR(INDEX(Meetings!$F$6:$F$93,MATCH($A69,Meetings!$A$6:$A$93,0)),0))</f>
        <v/>
      </c>
      <c r="G69" s="56"/>
      <c r="H69" s="52"/>
      <c r="I69" s="57" t="str">
        <f t="shared" si="0"/>
        <v/>
      </c>
      <c r="J69" s="57" t="str">
        <f t="shared" si="1"/>
        <v/>
      </c>
      <c r="K69" s="57" t="str">
        <f>IF($A69="","",Settings!$C$5+SUM($J$6:$J69))</f>
        <v/>
      </c>
      <c r="L69" s="57" t="str">
        <f>IF($A69="","",MAX(Settings!$C$5,MAX($K$6:$K69)))</f>
        <v/>
      </c>
      <c r="M69" s="58" t="str">
        <f t="shared" si="2"/>
        <v/>
      </c>
    </row>
    <row r="70" spans="1:13" ht="15" customHeight="1" x14ac:dyDescent="0.25">
      <c r="A70" s="52"/>
      <c r="B70" s="53" t="str">
        <f>IF($A70="","",IFERROR(INDEX(Meetings!$B$6:$B$93,MATCH($A70,Meetings!$A$6:$A$93,0)),"?"))</f>
        <v/>
      </c>
      <c r="C70" s="53" t="str">
        <f>IF($A70="","",IFERROR(INDEX(Meetings!$C$6:$C$93,MATCH($A70,Meetings!$A$6:$A$93,0)),"?"))</f>
        <v/>
      </c>
      <c r="D70" s="52"/>
      <c r="E70" s="54"/>
      <c r="F70" s="55" t="str">
        <f>IF($A70="","",IFERROR(INDEX(Meetings!$F$6:$F$93,MATCH($A70,Meetings!$A$6:$A$93,0)),0))</f>
        <v/>
      </c>
      <c r="G70" s="56"/>
      <c r="H70" s="52"/>
      <c r="I70" s="57" t="str">
        <f t="shared" ref="I70:I133" si="3">IF($A70="","",IF(UPPER($H70&amp;"")="NR",$F70,IF($H70=1,ROUND($F70*$G70,2),0)))</f>
        <v/>
      </c>
      <c r="J70" s="57" t="str">
        <f t="shared" ref="J70:J133" si="4">IF($A70="","",$I70-$F70)</f>
        <v/>
      </c>
      <c r="K70" s="57" t="str">
        <f>IF($A70="","",Settings!$C$5+SUM($J$6:$J70))</f>
        <v/>
      </c>
      <c r="L70" s="57" t="str">
        <f>IF($A70="","",MAX(Settings!$C$5,MAX($K$6:$K70)))</f>
        <v/>
      </c>
      <c r="M70" s="58" t="str">
        <f t="shared" ref="M70:M133" si="5">IF($A70="","",IF($L70&lt;=0,0,($L70-$K70)/$L70))</f>
        <v/>
      </c>
    </row>
    <row r="71" spans="1:13" ht="15" customHeight="1" x14ac:dyDescent="0.25">
      <c r="A71" s="52"/>
      <c r="B71" s="53" t="str">
        <f>IF($A71="","",IFERROR(INDEX(Meetings!$B$6:$B$93,MATCH($A71,Meetings!$A$6:$A$93,0)),"?"))</f>
        <v/>
      </c>
      <c r="C71" s="53" t="str">
        <f>IF($A71="","",IFERROR(INDEX(Meetings!$C$6:$C$93,MATCH($A71,Meetings!$A$6:$A$93,0)),"?"))</f>
        <v/>
      </c>
      <c r="D71" s="52"/>
      <c r="E71" s="54"/>
      <c r="F71" s="55" t="str">
        <f>IF($A71="","",IFERROR(INDEX(Meetings!$F$6:$F$93,MATCH($A71,Meetings!$A$6:$A$93,0)),0))</f>
        <v/>
      </c>
      <c r="G71" s="56"/>
      <c r="H71" s="52"/>
      <c r="I71" s="57" t="str">
        <f t="shared" si="3"/>
        <v/>
      </c>
      <c r="J71" s="57" t="str">
        <f t="shared" si="4"/>
        <v/>
      </c>
      <c r="K71" s="57" t="str">
        <f>IF($A71="","",Settings!$C$5+SUM($J$6:$J71))</f>
        <v/>
      </c>
      <c r="L71" s="57" t="str">
        <f>IF($A71="","",MAX(Settings!$C$5,MAX($K$6:$K71)))</f>
        <v/>
      </c>
      <c r="M71" s="58" t="str">
        <f t="shared" si="5"/>
        <v/>
      </c>
    </row>
    <row r="72" spans="1:13" ht="15" customHeight="1" x14ac:dyDescent="0.25">
      <c r="A72" s="52"/>
      <c r="B72" s="53" t="str">
        <f>IF($A72="","",IFERROR(INDEX(Meetings!$B$6:$B$93,MATCH($A72,Meetings!$A$6:$A$93,0)),"?"))</f>
        <v/>
      </c>
      <c r="C72" s="53" t="str">
        <f>IF($A72="","",IFERROR(INDEX(Meetings!$C$6:$C$93,MATCH($A72,Meetings!$A$6:$A$93,0)),"?"))</f>
        <v/>
      </c>
      <c r="D72" s="52"/>
      <c r="E72" s="54"/>
      <c r="F72" s="55" t="str">
        <f>IF($A72="","",IFERROR(INDEX(Meetings!$F$6:$F$93,MATCH($A72,Meetings!$A$6:$A$93,0)),0))</f>
        <v/>
      </c>
      <c r="G72" s="56"/>
      <c r="H72" s="52"/>
      <c r="I72" s="57" t="str">
        <f t="shared" si="3"/>
        <v/>
      </c>
      <c r="J72" s="57" t="str">
        <f t="shared" si="4"/>
        <v/>
      </c>
      <c r="K72" s="57" t="str">
        <f>IF($A72="","",Settings!$C$5+SUM($J$6:$J72))</f>
        <v/>
      </c>
      <c r="L72" s="57" t="str">
        <f>IF($A72="","",MAX(Settings!$C$5,MAX($K$6:$K72)))</f>
        <v/>
      </c>
      <c r="M72" s="58" t="str">
        <f t="shared" si="5"/>
        <v/>
      </c>
    </row>
    <row r="73" spans="1:13" ht="15" customHeight="1" x14ac:dyDescent="0.25">
      <c r="A73" s="52"/>
      <c r="B73" s="53" t="str">
        <f>IF($A73="","",IFERROR(INDEX(Meetings!$B$6:$B$93,MATCH($A73,Meetings!$A$6:$A$93,0)),"?"))</f>
        <v/>
      </c>
      <c r="C73" s="53" t="str">
        <f>IF($A73="","",IFERROR(INDEX(Meetings!$C$6:$C$93,MATCH($A73,Meetings!$A$6:$A$93,0)),"?"))</f>
        <v/>
      </c>
      <c r="D73" s="52"/>
      <c r="E73" s="54"/>
      <c r="F73" s="55" t="str">
        <f>IF($A73="","",IFERROR(INDEX(Meetings!$F$6:$F$93,MATCH($A73,Meetings!$A$6:$A$93,0)),0))</f>
        <v/>
      </c>
      <c r="G73" s="56"/>
      <c r="H73" s="52"/>
      <c r="I73" s="57" t="str">
        <f t="shared" si="3"/>
        <v/>
      </c>
      <c r="J73" s="57" t="str">
        <f t="shared" si="4"/>
        <v/>
      </c>
      <c r="K73" s="57" t="str">
        <f>IF($A73="","",Settings!$C$5+SUM($J$6:$J73))</f>
        <v/>
      </c>
      <c r="L73" s="57" t="str">
        <f>IF($A73="","",MAX(Settings!$C$5,MAX($K$6:$K73)))</f>
        <v/>
      </c>
      <c r="M73" s="58" t="str">
        <f t="shared" si="5"/>
        <v/>
      </c>
    </row>
    <row r="74" spans="1:13" ht="15" customHeight="1" x14ac:dyDescent="0.25">
      <c r="A74" s="52"/>
      <c r="B74" s="53" t="str">
        <f>IF($A74="","",IFERROR(INDEX(Meetings!$B$6:$B$93,MATCH($A74,Meetings!$A$6:$A$93,0)),"?"))</f>
        <v/>
      </c>
      <c r="C74" s="53" t="str">
        <f>IF($A74="","",IFERROR(INDEX(Meetings!$C$6:$C$93,MATCH($A74,Meetings!$A$6:$A$93,0)),"?"))</f>
        <v/>
      </c>
      <c r="D74" s="52"/>
      <c r="E74" s="54"/>
      <c r="F74" s="55" t="str">
        <f>IF($A74="","",IFERROR(INDEX(Meetings!$F$6:$F$93,MATCH($A74,Meetings!$A$6:$A$93,0)),0))</f>
        <v/>
      </c>
      <c r="G74" s="56"/>
      <c r="H74" s="52"/>
      <c r="I74" s="57" t="str">
        <f t="shared" si="3"/>
        <v/>
      </c>
      <c r="J74" s="57" t="str">
        <f t="shared" si="4"/>
        <v/>
      </c>
      <c r="K74" s="57" t="str">
        <f>IF($A74="","",Settings!$C$5+SUM($J$6:$J74))</f>
        <v/>
      </c>
      <c r="L74" s="57" t="str">
        <f>IF($A74="","",MAX(Settings!$C$5,MAX($K$6:$K74)))</f>
        <v/>
      </c>
      <c r="M74" s="58" t="str">
        <f t="shared" si="5"/>
        <v/>
      </c>
    </row>
    <row r="75" spans="1:13" ht="15" customHeight="1" x14ac:dyDescent="0.25">
      <c r="A75" s="52"/>
      <c r="B75" s="53" t="str">
        <f>IF($A75="","",IFERROR(INDEX(Meetings!$B$6:$B$93,MATCH($A75,Meetings!$A$6:$A$93,0)),"?"))</f>
        <v/>
      </c>
      <c r="C75" s="53" t="str">
        <f>IF($A75="","",IFERROR(INDEX(Meetings!$C$6:$C$93,MATCH($A75,Meetings!$A$6:$A$93,0)),"?"))</f>
        <v/>
      </c>
      <c r="D75" s="52"/>
      <c r="E75" s="54"/>
      <c r="F75" s="55" t="str">
        <f>IF($A75="","",IFERROR(INDEX(Meetings!$F$6:$F$93,MATCH($A75,Meetings!$A$6:$A$93,0)),0))</f>
        <v/>
      </c>
      <c r="G75" s="56"/>
      <c r="H75" s="52"/>
      <c r="I75" s="57" t="str">
        <f t="shared" si="3"/>
        <v/>
      </c>
      <c r="J75" s="57" t="str">
        <f t="shared" si="4"/>
        <v/>
      </c>
      <c r="K75" s="57" t="str">
        <f>IF($A75="","",Settings!$C$5+SUM($J$6:$J75))</f>
        <v/>
      </c>
      <c r="L75" s="57" t="str">
        <f>IF($A75="","",MAX(Settings!$C$5,MAX($K$6:$K75)))</f>
        <v/>
      </c>
      <c r="M75" s="58" t="str">
        <f t="shared" si="5"/>
        <v/>
      </c>
    </row>
    <row r="76" spans="1:13" ht="15" customHeight="1" x14ac:dyDescent="0.25">
      <c r="A76" s="52"/>
      <c r="B76" s="53" t="str">
        <f>IF($A76="","",IFERROR(INDEX(Meetings!$B$6:$B$93,MATCH($A76,Meetings!$A$6:$A$93,0)),"?"))</f>
        <v/>
      </c>
      <c r="C76" s="53" t="str">
        <f>IF($A76="","",IFERROR(INDEX(Meetings!$C$6:$C$93,MATCH($A76,Meetings!$A$6:$A$93,0)),"?"))</f>
        <v/>
      </c>
      <c r="D76" s="52"/>
      <c r="E76" s="54"/>
      <c r="F76" s="55" t="str">
        <f>IF($A76="","",IFERROR(INDEX(Meetings!$F$6:$F$93,MATCH($A76,Meetings!$A$6:$A$93,0)),0))</f>
        <v/>
      </c>
      <c r="G76" s="56"/>
      <c r="H76" s="52"/>
      <c r="I76" s="57" t="str">
        <f t="shared" si="3"/>
        <v/>
      </c>
      <c r="J76" s="57" t="str">
        <f t="shared" si="4"/>
        <v/>
      </c>
      <c r="K76" s="57" t="str">
        <f>IF($A76="","",Settings!$C$5+SUM($J$6:$J76))</f>
        <v/>
      </c>
      <c r="L76" s="57" t="str">
        <f>IF($A76="","",MAX(Settings!$C$5,MAX($K$6:$K76)))</f>
        <v/>
      </c>
      <c r="M76" s="58" t="str">
        <f t="shared" si="5"/>
        <v/>
      </c>
    </row>
    <row r="77" spans="1:13" ht="15" customHeight="1" x14ac:dyDescent="0.25">
      <c r="A77" s="52"/>
      <c r="B77" s="53" t="str">
        <f>IF($A77="","",IFERROR(INDEX(Meetings!$B$6:$B$93,MATCH($A77,Meetings!$A$6:$A$93,0)),"?"))</f>
        <v/>
      </c>
      <c r="C77" s="53" t="str">
        <f>IF($A77="","",IFERROR(INDEX(Meetings!$C$6:$C$93,MATCH($A77,Meetings!$A$6:$A$93,0)),"?"))</f>
        <v/>
      </c>
      <c r="D77" s="52"/>
      <c r="E77" s="54"/>
      <c r="F77" s="55" t="str">
        <f>IF($A77="","",IFERROR(INDEX(Meetings!$F$6:$F$93,MATCH($A77,Meetings!$A$6:$A$93,0)),0))</f>
        <v/>
      </c>
      <c r="G77" s="56"/>
      <c r="H77" s="52"/>
      <c r="I77" s="57" t="str">
        <f t="shared" si="3"/>
        <v/>
      </c>
      <c r="J77" s="57" t="str">
        <f t="shared" si="4"/>
        <v/>
      </c>
      <c r="K77" s="57" t="str">
        <f>IF($A77="","",Settings!$C$5+SUM($J$6:$J77))</f>
        <v/>
      </c>
      <c r="L77" s="57" t="str">
        <f>IF($A77="","",MAX(Settings!$C$5,MAX($K$6:$K77)))</f>
        <v/>
      </c>
      <c r="M77" s="58" t="str">
        <f t="shared" si="5"/>
        <v/>
      </c>
    </row>
    <row r="78" spans="1:13" ht="15" customHeight="1" x14ac:dyDescent="0.25">
      <c r="A78" s="52"/>
      <c r="B78" s="53" t="str">
        <f>IF($A78="","",IFERROR(INDEX(Meetings!$B$6:$B$93,MATCH($A78,Meetings!$A$6:$A$93,0)),"?"))</f>
        <v/>
      </c>
      <c r="C78" s="53" t="str">
        <f>IF($A78="","",IFERROR(INDEX(Meetings!$C$6:$C$93,MATCH($A78,Meetings!$A$6:$A$93,0)),"?"))</f>
        <v/>
      </c>
      <c r="D78" s="52"/>
      <c r="E78" s="54"/>
      <c r="F78" s="55" t="str">
        <f>IF($A78="","",IFERROR(INDEX(Meetings!$F$6:$F$93,MATCH($A78,Meetings!$A$6:$A$93,0)),0))</f>
        <v/>
      </c>
      <c r="G78" s="56"/>
      <c r="H78" s="52"/>
      <c r="I78" s="57" t="str">
        <f t="shared" si="3"/>
        <v/>
      </c>
      <c r="J78" s="57" t="str">
        <f t="shared" si="4"/>
        <v/>
      </c>
      <c r="K78" s="57" t="str">
        <f>IF($A78="","",Settings!$C$5+SUM($J$6:$J78))</f>
        <v/>
      </c>
      <c r="L78" s="57" t="str">
        <f>IF($A78="","",MAX(Settings!$C$5,MAX($K$6:$K78)))</f>
        <v/>
      </c>
      <c r="M78" s="58" t="str">
        <f t="shared" si="5"/>
        <v/>
      </c>
    </row>
    <row r="79" spans="1:13" ht="15" customHeight="1" x14ac:dyDescent="0.25">
      <c r="A79" s="52"/>
      <c r="B79" s="53" t="str">
        <f>IF($A79="","",IFERROR(INDEX(Meetings!$B$6:$B$93,MATCH($A79,Meetings!$A$6:$A$93,0)),"?"))</f>
        <v/>
      </c>
      <c r="C79" s="53" t="str">
        <f>IF($A79="","",IFERROR(INDEX(Meetings!$C$6:$C$93,MATCH($A79,Meetings!$A$6:$A$93,0)),"?"))</f>
        <v/>
      </c>
      <c r="D79" s="52"/>
      <c r="E79" s="54"/>
      <c r="F79" s="55" t="str">
        <f>IF($A79="","",IFERROR(INDEX(Meetings!$F$6:$F$93,MATCH($A79,Meetings!$A$6:$A$93,0)),0))</f>
        <v/>
      </c>
      <c r="G79" s="56"/>
      <c r="H79" s="52"/>
      <c r="I79" s="57" t="str">
        <f t="shared" si="3"/>
        <v/>
      </c>
      <c r="J79" s="57" t="str">
        <f t="shared" si="4"/>
        <v/>
      </c>
      <c r="K79" s="57" t="str">
        <f>IF($A79="","",Settings!$C$5+SUM($J$6:$J79))</f>
        <v/>
      </c>
      <c r="L79" s="57" t="str">
        <f>IF($A79="","",MAX(Settings!$C$5,MAX($K$6:$K79)))</f>
        <v/>
      </c>
      <c r="M79" s="58" t="str">
        <f t="shared" si="5"/>
        <v/>
      </c>
    </row>
    <row r="80" spans="1:13" ht="15" customHeight="1" x14ac:dyDescent="0.25">
      <c r="A80" s="52"/>
      <c r="B80" s="53" t="str">
        <f>IF($A80="","",IFERROR(INDEX(Meetings!$B$6:$B$93,MATCH($A80,Meetings!$A$6:$A$93,0)),"?"))</f>
        <v/>
      </c>
      <c r="C80" s="53" t="str">
        <f>IF($A80="","",IFERROR(INDEX(Meetings!$C$6:$C$93,MATCH($A80,Meetings!$A$6:$A$93,0)),"?"))</f>
        <v/>
      </c>
      <c r="D80" s="52"/>
      <c r="E80" s="54"/>
      <c r="F80" s="55" t="str">
        <f>IF($A80="","",IFERROR(INDEX(Meetings!$F$6:$F$93,MATCH($A80,Meetings!$A$6:$A$93,0)),0))</f>
        <v/>
      </c>
      <c r="G80" s="56"/>
      <c r="H80" s="52"/>
      <c r="I80" s="57" t="str">
        <f t="shared" si="3"/>
        <v/>
      </c>
      <c r="J80" s="57" t="str">
        <f t="shared" si="4"/>
        <v/>
      </c>
      <c r="K80" s="57" t="str">
        <f>IF($A80="","",Settings!$C$5+SUM($J$6:$J80))</f>
        <v/>
      </c>
      <c r="L80" s="57" t="str">
        <f>IF($A80="","",MAX(Settings!$C$5,MAX($K$6:$K80)))</f>
        <v/>
      </c>
      <c r="M80" s="58" t="str">
        <f t="shared" si="5"/>
        <v/>
      </c>
    </row>
    <row r="81" spans="1:13" ht="15" customHeight="1" x14ac:dyDescent="0.25">
      <c r="A81" s="52"/>
      <c r="B81" s="53" t="str">
        <f>IF($A81="","",IFERROR(INDEX(Meetings!$B$6:$B$93,MATCH($A81,Meetings!$A$6:$A$93,0)),"?"))</f>
        <v/>
      </c>
      <c r="C81" s="53" t="str">
        <f>IF($A81="","",IFERROR(INDEX(Meetings!$C$6:$C$93,MATCH($A81,Meetings!$A$6:$A$93,0)),"?"))</f>
        <v/>
      </c>
      <c r="D81" s="52"/>
      <c r="E81" s="54"/>
      <c r="F81" s="55" t="str">
        <f>IF($A81="","",IFERROR(INDEX(Meetings!$F$6:$F$93,MATCH($A81,Meetings!$A$6:$A$93,0)),0))</f>
        <v/>
      </c>
      <c r="G81" s="56"/>
      <c r="H81" s="52"/>
      <c r="I81" s="57" t="str">
        <f t="shared" si="3"/>
        <v/>
      </c>
      <c r="J81" s="57" t="str">
        <f t="shared" si="4"/>
        <v/>
      </c>
      <c r="K81" s="57" t="str">
        <f>IF($A81="","",Settings!$C$5+SUM($J$6:$J81))</f>
        <v/>
      </c>
      <c r="L81" s="57" t="str">
        <f>IF($A81="","",MAX(Settings!$C$5,MAX($K$6:$K81)))</f>
        <v/>
      </c>
      <c r="M81" s="58" t="str">
        <f t="shared" si="5"/>
        <v/>
      </c>
    </row>
    <row r="82" spans="1:13" ht="15" customHeight="1" x14ac:dyDescent="0.25">
      <c r="A82" s="52"/>
      <c r="B82" s="53" t="str">
        <f>IF($A82="","",IFERROR(INDEX(Meetings!$B$6:$B$93,MATCH($A82,Meetings!$A$6:$A$93,0)),"?"))</f>
        <v/>
      </c>
      <c r="C82" s="53" t="str">
        <f>IF($A82="","",IFERROR(INDEX(Meetings!$C$6:$C$93,MATCH($A82,Meetings!$A$6:$A$93,0)),"?"))</f>
        <v/>
      </c>
      <c r="D82" s="52"/>
      <c r="E82" s="54"/>
      <c r="F82" s="55" t="str">
        <f>IF($A82="","",IFERROR(INDEX(Meetings!$F$6:$F$93,MATCH($A82,Meetings!$A$6:$A$93,0)),0))</f>
        <v/>
      </c>
      <c r="G82" s="56"/>
      <c r="H82" s="52"/>
      <c r="I82" s="57" t="str">
        <f t="shared" si="3"/>
        <v/>
      </c>
      <c r="J82" s="57" t="str">
        <f t="shared" si="4"/>
        <v/>
      </c>
      <c r="K82" s="57" t="str">
        <f>IF($A82="","",Settings!$C$5+SUM($J$6:$J82))</f>
        <v/>
      </c>
      <c r="L82" s="57" t="str">
        <f>IF($A82="","",MAX(Settings!$C$5,MAX($K$6:$K82)))</f>
        <v/>
      </c>
      <c r="M82" s="58" t="str">
        <f t="shared" si="5"/>
        <v/>
      </c>
    </row>
    <row r="83" spans="1:13" ht="15" customHeight="1" x14ac:dyDescent="0.25">
      <c r="A83" s="52"/>
      <c r="B83" s="53" t="str">
        <f>IF($A83="","",IFERROR(INDEX(Meetings!$B$6:$B$93,MATCH($A83,Meetings!$A$6:$A$93,0)),"?"))</f>
        <v/>
      </c>
      <c r="C83" s="53" t="str">
        <f>IF($A83="","",IFERROR(INDEX(Meetings!$C$6:$C$93,MATCH($A83,Meetings!$A$6:$A$93,0)),"?"))</f>
        <v/>
      </c>
      <c r="D83" s="52"/>
      <c r="E83" s="54"/>
      <c r="F83" s="55" t="str">
        <f>IF($A83="","",IFERROR(INDEX(Meetings!$F$6:$F$93,MATCH($A83,Meetings!$A$6:$A$93,0)),0))</f>
        <v/>
      </c>
      <c r="G83" s="56"/>
      <c r="H83" s="52"/>
      <c r="I83" s="57" t="str">
        <f t="shared" si="3"/>
        <v/>
      </c>
      <c r="J83" s="57" t="str">
        <f t="shared" si="4"/>
        <v/>
      </c>
      <c r="K83" s="57" t="str">
        <f>IF($A83="","",Settings!$C$5+SUM($J$6:$J83))</f>
        <v/>
      </c>
      <c r="L83" s="57" t="str">
        <f>IF($A83="","",MAX(Settings!$C$5,MAX($K$6:$K83)))</f>
        <v/>
      </c>
      <c r="M83" s="58" t="str">
        <f t="shared" si="5"/>
        <v/>
      </c>
    </row>
    <row r="84" spans="1:13" ht="15" customHeight="1" x14ac:dyDescent="0.25">
      <c r="A84" s="52"/>
      <c r="B84" s="53" t="str">
        <f>IF($A84="","",IFERROR(INDEX(Meetings!$B$6:$B$93,MATCH($A84,Meetings!$A$6:$A$93,0)),"?"))</f>
        <v/>
      </c>
      <c r="C84" s="53" t="str">
        <f>IF($A84="","",IFERROR(INDEX(Meetings!$C$6:$C$93,MATCH($A84,Meetings!$A$6:$A$93,0)),"?"))</f>
        <v/>
      </c>
      <c r="D84" s="52"/>
      <c r="E84" s="54"/>
      <c r="F84" s="55" t="str">
        <f>IF($A84="","",IFERROR(INDEX(Meetings!$F$6:$F$93,MATCH($A84,Meetings!$A$6:$A$93,0)),0))</f>
        <v/>
      </c>
      <c r="G84" s="56"/>
      <c r="H84" s="52"/>
      <c r="I84" s="57" t="str">
        <f t="shared" si="3"/>
        <v/>
      </c>
      <c r="J84" s="57" t="str">
        <f t="shared" si="4"/>
        <v/>
      </c>
      <c r="K84" s="57" t="str">
        <f>IF($A84="","",Settings!$C$5+SUM($J$6:$J84))</f>
        <v/>
      </c>
      <c r="L84" s="57" t="str">
        <f>IF($A84="","",MAX(Settings!$C$5,MAX($K$6:$K84)))</f>
        <v/>
      </c>
      <c r="M84" s="58" t="str">
        <f t="shared" si="5"/>
        <v/>
      </c>
    </row>
    <row r="85" spans="1:13" ht="15" customHeight="1" x14ac:dyDescent="0.25">
      <c r="A85" s="52"/>
      <c r="B85" s="53" t="str">
        <f>IF($A85="","",IFERROR(INDEX(Meetings!$B$6:$B$93,MATCH($A85,Meetings!$A$6:$A$93,0)),"?"))</f>
        <v/>
      </c>
      <c r="C85" s="53" t="str">
        <f>IF($A85="","",IFERROR(INDEX(Meetings!$C$6:$C$93,MATCH($A85,Meetings!$A$6:$A$93,0)),"?"))</f>
        <v/>
      </c>
      <c r="D85" s="52"/>
      <c r="E85" s="54"/>
      <c r="F85" s="55" t="str">
        <f>IF($A85="","",IFERROR(INDEX(Meetings!$F$6:$F$93,MATCH($A85,Meetings!$A$6:$A$93,0)),0))</f>
        <v/>
      </c>
      <c r="G85" s="56"/>
      <c r="H85" s="52"/>
      <c r="I85" s="57" t="str">
        <f t="shared" si="3"/>
        <v/>
      </c>
      <c r="J85" s="57" t="str">
        <f t="shared" si="4"/>
        <v/>
      </c>
      <c r="K85" s="57" t="str">
        <f>IF($A85="","",Settings!$C$5+SUM($J$6:$J85))</f>
        <v/>
      </c>
      <c r="L85" s="57" t="str">
        <f>IF($A85="","",MAX(Settings!$C$5,MAX($K$6:$K85)))</f>
        <v/>
      </c>
      <c r="M85" s="58" t="str">
        <f t="shared" si="5"/>
        <v/>
      </c>
    </row>
    <row r="86" spans="1:13" ht="15" customHeight="1" x14ac:dyDescent="0.25">
      <c r="A86" s="52"/>
      <c r="B86" s="53" t="str">
        <f>IF($A86="","",IFERROR(INDEX(Meetings!$B$6:$B$93,MATCH($A86,Meetings!$A$6:$A$93,0)),"?"))</f>
        <v/>
      </c>
      <c r="C86" s="53" t="str">
        <f>IF($A86="","",IFERROR(INDEX(Meetings!$C$6:$C$93,MATCH($A86,Meetings!$A$6:$A$93,0)),"?"))</f>
        <v/>
      </c>
      <c r="D86" s="52"/>
      <c r="E86" s="54"/>
      <c r="F86" s="55" t="str">
        <f>IF($A86="","",IFERROR(INDEX(Meetings!$F$6:$F$93,MATCH($A86,Meetings!$A$6:$A$93,0)),0))</f>
        <v/>
      </c>
      <c r="G86" s="56"/>
      <c r="H86" s="52"/>
      <c r="I86" s="57" t="str">
        <f t="shared" si="3"/>
        <v/>
      </c>
      <c r="J86" s="57" t="str">
        <f t="shared" si="4"/>
        <v/>
      </c>
      <c r="K86" s="57" t="str">
        <f>IF($A86="","",Settings!$C$5+SUM($J$6:$J86))</f>
        <v/>
      </c>
      <c r="L86" s="57" t="str">
        <f>IF($A86="","",MAX(Settings!$C$5,MAX($K$6:$K86)))</f>
        <v/>
      </c>
      <c r="M86" s="58" t="str">
        <f t="shared" si="5"/>
        <v/>
      </c>
    </row>
    <row r="87" spans="1:13" ht="15" customHeight="1" x14ac:dyDescent="0.25">
      <c r="A87" s="52"/>
      <c r="B87" s="53" t="str">
        <f>IF($A87="","",IFERROR(INDEX(Meetings!$B$6:$B$93,MATCH($A87,Meetings!$A$6:$A$93,0)),"?"))</f>
        <v/>
      </c>
      <c r="C87" s="53" t="str">
        <f>IF($A87="","",IFERROR(INDEX(Meetings!$C$6:$C$93,MATCH($A87,Meetings!$A$6:$A$93,0)),"?"))</f>
        <v/>
      </c>
      <c r="D87" s="52"/>
      <c r="E87" s="54"/>
      <c r="F87" s="55" t="str">
        <f>IF($A87="","",IFERROR(INDEX(Meetings!$F$6:$F$93,MATCH($A87,Meetings!$A$6:$A$93,0)),0))</f>
        <v/>
      </c>
      <c r="G87" s="56"/>
      <c r="H87" s="52"/>
      <c r="I87" s="57" t="str">
        <f t="shared" si="3"/>
        <v/>
      </c>
      <c r="J87" s="57" t="str">
        <f t="shared" si="4"/>
        <v/>
      </c>
      <c r="K87" s="57" t="str">
        <f>IF($A87="","",Settings!$C$5+SUM($J$6:$J87))</f>
        <v/>
      </c>
      <c r="L87" s="57" t="str">
        <f>IF($A87="","",MAX(Settings!$C$5,MAX($K$6:$K87)))</f>
        <v/>
      </c>
      <c r="M87" s="58" t="str">
        <f t="shared" si="5"/>
        <v/>
      </c>
    </row>
    <row r="88" spans="1:13" ht="15" customHeight="1" x14ac:dyDescent="0.25">
      <c r="A88" s="52"/>
      <c r="B88" s="53" t="str">
        <f>IF($A88="","",IFERROR(INDEX(Meetings!$B$6:$B$93,MATCH($A88,Meetings!$A$6:$A$93,0)),"?"))</f>
        <v/>
      </c>
      <c r="C88" s="53" t="str">
        <f>IF($A88="","",IFERROR(INDEX(Meetings!$C$6:$C$93,MATCH($A88,Meetings!$A$6:$A$93,0)),"?"))</f>
        <v/>
      </c>
      <c r="D88" s="52"/>
      <c r="E88" s="54"/>
      <c r="F88" s="55" t="str">
        <f>IF($A88="","",IFERROR(INDEX(Meetings!$F$6:$F$93,MATCH($A88,Meetings!$A$6:$A$93,0)),0))</f>
        <v/>
      </c>
      <c r="G88" s="56"/>
      <c r="H88" s="52"/>
      <c r="I88" s="57" t="str">
        <f t="shared" si="3"/>
        <v/>
      </c>
      <c r="J88" s="57" t="str">
        <f t="shared" si="4"/>
        <v/>
      </c>
      <c r="K88" s="57" t="str">
        <f>IF($A88="","",Settings!$C$5+SUM($J$6:$J88))</f>
        <v/>
      </c>
      <c r="L88" s="57" t="str">
        <f>IF($A88="","",MAX(Settings!$C$5,MAX($K$6:$K88)))</f>
        <v/>
      </c>
      <c r="M88" s="58" t="str">
        <f t="shared" si="5"/>
        <v/>
      </c>
    </row>
    <row r="89" spans="1:13" ht="15" customHeight="1" x14ac:dyDescent="0.25">
      <c r="A89" s="52"/>
      <c r="B89" s="53" t="str">
        <f>IF($A89="","",IFERROR(INDEX(Meetings!$B$6:$B$93,MATCH($A89,Meetings!$A$6:$A$93,0)),"?"))</f>
        <v/>
      </c>
      <c r="C89" s="53" t="str">
        <f>IF($A89="","",IFERROR(INDEX(Meetings!$C$6:$C$93,MATCH($A89,Meetings!$A$6:$A$93,0)),"?"))</f>
        <v/>
      </c>
      <c r="D89" s="52"/>
      <c r="E89" s="54"/>
      <c r="F89" s="55" t="str">
        <f>IF($A89="","",IFERROR(INDEX(Meetings!$F$6:$F$93,MATCH($A89,Meetings!$A$6:$A$93,0)),0))</f>
        <v/>
      </c>
      <c r="G89" s="56"/>
      <c r="H89" s="52"/>
      <c r="I89" s="57" t="str">
        <f t="shared" si="3"/>
        <v/>
      </c>
      <c r="J89" s="57" t="str">
        <f t="shared" si="4"/>
        <v/>
      </c>
      <c r="K89" s="57" t="str">
        <f>IF($A89="","",Settings!$C$5+SUM($J$6:$J89))</f>
        <v/>
      </c>
      <c r="L89" s="57" t="str">
        <f>IF($A89="","",MAX(Settings!$C$5,MAX($K$6:$K89)))</f>
        <v/>
      </c>
      <c r="M89" s="58" t="str">
        <f t="shared" si="5"/>
        <v/>
      </c>
    </row>
    <row r="90" spans="1:13" ht="15" customHeight="1" x14ac:dyDescent="0.25">
      <c r="A90" s="52"/>
      <c r="B90" s="53" t="str">
        <f>IF($A90="","",IFERROR(INDEX(Meetings!$B$6:$B$93,MATCH($A90,Meetings!$A$6:$A$93,0)),"?"))</f>
        <v/>
      </c>
      <c r="C90" s="53" t="str">
        <f>IF($A90="","",IFERROR(INDEX(Meetings!$C$6:$C$93,MATCH($A90,Meetings!$A$6:$A$93,0)),"?"))</f>
        <v/>
      </c>
      <c r="D90" s="52"/>
      <c r="E90" s="54"/>
      <c r="F90" s="55" t="str">
        <f>IF($A90="","",IFERROR(INDEX(Meetings!$F$6:$F$93,MATCH($A90,Meetings!$A$6:$A$93,0)),0))</f>
        <v/>
      </c>
      <c r="G90" s="56"/>
      <c r="H90" s="52"/>
      <c r="I90" s="57" t="str">
        <f t="shared" si="3"/>
        <v/>
      </c>
      <c r="J90" s="57" t="str">
        <f t="shared" si="4"/>
        <v/>
      </c>
      <c r="K90" s="57" t="str">
        <f>IF($A90="","",Settings!$C$5+SUM($J$6:$J90))</f>
        <v/>
      </c>
      <c r="L90" s="57" t="str">
        <f>IF($A90="","",MAX(Settings!$C$5,MAX($K$6:$K90)))</f>
        <v/>
      </c>
      <c r="M90" s="58" t="str">
        <f t="shared" si="5"/>
        <v/>
      </c>
    </row>
    <row r="91" spans="1:13" ht="15" customHeight="1" x14ac:dyDescent="0.25">
      <c r="A91" s="52"/>
      <c r="B91" s="53" t="str">
        <f>IF($A91="","",IFERROR(INDEX(Meetings!$B$6:$B$93,MATCH($A91,Meetings!$A$6:$A$93,0)),"?"))</f>
        <v/>
      </c>
      <c r="C91" s="53" t="str">
        <f>IF($A91="","",IFERROR(INDEX(Meetings!$C$6:$C$93,MATCH($A91,Meetings!$A$6:$A$93,0)),"?"))</f>
        <v/>
      </c>
      <c r="D91" s="52"/>
      <c r="E91" s="54"/>
      <c r="F91" s="55" t="str">
        <f>IF($A91="","",IFERROR(INDEX(Meetings!$F$6:$F$93,MATCH($A91,Meetings!$A$6:$A$93,0)),0))</f>
        <v/>
      </c>
      <c r="G91" s="56"/>
      <c r="H91" s="52"/>
      <c r="I91" s="57" t="str">
        <f t="shared" si="3"/>
        <v/>
      </c>
      <c r="J91" s="57" t="str">
        <f t="shared" si="4"/>
        <v/>
      </c>
      <c r="K91" s="57" t="str">
        <f>IF($A91="","",Settings!$C$5+SUM($J$6:$J91))</f>
        <v/>
      </c>
      <c r="L91" s="57" t="str">
        <f>IF($A91="","",MAX(Settings!$C$5,MAX($K$6:$K91)))</f>
        <v/>
      </c>
      <c r="M91" s="58" t="str">
        <f t="shared" si="5"/>
        <v/>
      </c>
    </row>
    <row r="92" spans="1:13" ht="15" customHeight="1" x14ac:dyDescent="0.25">
      <c r="A92" s="52"/>
      <c r="B92" s="53" t="str">
        <f>IF($A92="","",IFERROR(INDEX(Meetings!$B$6:$B$93,MATCH($A92,Meetings!$A$6:$A$93,0)),"?"))</f>
        <v/>
      </c>
      <c r="C92" s="53" t="str">
        <f>IF($A92="","",IFERROR(INDEX(Meetings!$C$6:$C$93,MATCH($A92,Meetings!$A$6:$A$93,0)),"?"))</f>
        <v/>
      </c>
      <c r="D92" s="52"/>
      <c r="E92" s="54"/>
      <c r="F92" s="55" t="str">
        <f>IF($A92="","",IFERROR(INDEX(Meetings!$F$6:$F$93,MATCH($A92,Meetings!$A$6:$A$93,0)),0))</f>
        <v/>
      </c>
      <c r="G92" s="56"/>
      <c r="H92" s="52"/>
      <c r="I92" s="57" t="str">
        <f t="shared" si="3"/>
        <v/>
      </c>
      <c r="J92" s="57" t="str">
        <f t="shared" si="4"/>
        <v/>
      </c>
      <c r="K92" s="57" t="str">
        <f>IF($A92="","",Settings!$C$5+SUM($J$6:$J92))</f>
        <v/>
      </c>
      <c r="L92" s="57" t="str">
        <f>IF($A92="","",MAX(Settings!$C$5,MAX($K$6:$K92)))</f>
        <v/>
      </c>
      <c r="M92" s="58" t="str">
        <f t="shared" si="5"/>
        <v/>
      </c>
    </row>
    <row r="93" spans="1:13" ht="15" customHeight="1" x14ac:dyDescent="0.25">
      <c r="A93" s="52"/>
      <c r="B93" s="53" t="str">
        <f>IF($A93="","",IFERROR(INDEX(Meetings!$B$6:$B$93,MATCH($A93,Meetings!$A$6:$A$93,0)),"?"))</f>
        <v/>
      </c>
      <c r="C93" s="53" t="str">
        <f>IF($A93="","",IFERROR(INDEX(Meetings!$C$6:$C$93,MATCH($A93,Meetings!$A$6:$A$93,0)),"?"))</f>
        <v/>
      </c>
      <c r="D93" s="52"/>
      <c r="E93" s="54"/>
      <c r="F93" s="55" t="str">
        <f>IF($A93="","",IFERROR(INDEX(Meetings!$F$6:$F$93,MATCH($A93,Meetings!$A$6:$A$93,0)),0))</f>
        <v/>
      </c>
      <c r="G93" s="56"/>
      <c r="H93" s="52"/>
      <c r="I93" s="57" t="str">
        <f t="shared" si="3"/>
        <v/>
      </c>
      <c r="J93" s="57" t="str">
        <f t="shared" si="4"/>
        <v/>
      </c>
      <c r="K93" s="57" t="str">
        <f>IF($A93="","",Settings!$C$5+SUM($J$6:$J93))</f>
        <v/>
      </c>
      <c r="L93" s="57" t="str">
        <f>IF($A93="","",MAX(Settings!$C$5,MAX($K$6:$K93)))</f>
        <v/>
      </c>
      <c r="M93" s="58" t="str">
        <f t="shared" si="5"/>
        <v/>
      </c>
    </row>
    <row r="94" spans="1:13" ht="15" customHeight="1" x14ac:dyDescent="0.25">
      <c r="A94" s="52"/>
      <c r="B94" s="53" t="str">
        <f>IF($A94="","",IFERROR(INDEX(Meetings!$B$6:$B$93,MATCH($A94,Meetings!$A$6:$A$93,0)),"?"))</f>
        <v/>
      </c>
      <c r="C94" s="53" t="str">
        <f>IF($A94="","",IFERROR(INDEX(Meetings!$C$6:$C$93,MATCH($A94,Meetings!$A$6:$A$93,0)),"?"))</f>
        <v/>
      </c>
      <c r="D94" s="52"/>
      <c r="E94" s="54"/>
      <c r="F94" s="55" t="str">
        <f>IF($A94="","",IFERROR(INDEX(Meetings!$F$6:$F$93,MATCH($A94,Meetings!$A$6:$A$93,0)),0))</f>
        <v/>
      </c>
      <c r="G94" s="56"/>
      <c r="H94" s="52"/>
      <c r="I94" s="57" t="str">
        <f t="shared" si="3"/>
        <v/>
      </c>
      <c r="J94" s="57" t="str">
        <f t="shared" si="4"/>
        <v/>
      </c>
      <c r="K94" s="57" t="str">
        <f>IF($A94="","",Settings!$C$5+SUM($J$6:$J94))</f>
        <v/>
      </c>
      <c r="L94" s="57" t="str">
        <f>IF($A94="","",MAX(Settings!$C$5,MAX($K$6:$K94)))</f>
        <v/>
      </c>
      <c r="M94" s="58" t="str">
        <f t="shared" si="5"/>
        <v/>
      </c>
    </row>
    <row r="95" spans="1:13" ht="15" customHeight="1" x14ac:dyDescent="0.25">
      <c r="A95" s="52"/>
      <c r="B95" s="53" t="str">
        <f>IF($A95="","",IFERROR(INDEX(Meetings!$B$6:$B$93,MATCH($A95,Meetings!$A$6:$A$93,0)),"?"))</f>
        <v/>
      </c>
      <c r="C95" s="53" t="str">
        <f>IF($A95="","",IFERROR(INDEX(Meetings!$C$6:$C$93,MATCH($A95,Meetings!$A$6:$A$93,0)),"?"))</f>
        <v/>
      </c>
      <c r="D95" s="52"/>
      <c r="E95" s="54"/>
      <c r="F95" s="55" t="str">
        <f>IF($A95="","",IFERROR(INDEX(Meetings!$F$6:$F$93,MATCH($A95,Meetings!$A$6:$A$93,0)),0))</f>
        <v/>
      </c>
      <c r="G95" s="56"/>
      <c r="H95" s="52"/>
      <c r="I95" s="57" t="str">
        <f t="shared" si="3"/>
        <v/>
      </c>
      <c r="J95" s="57" t="str">
        <f t="shared" si="4"/>
        <v/>
      </c>
      <c r="K95" s="57" t="str">
        <f>IF($A95="","",Settings!$C$5+SUM($J$6:$J95))</f>
        <v/>
      </c>
      <c r="L95" s="57" t="str">
        <f>IF($A95="","",MAX(Settings!$C$5,MAX($K$6:$K95)))</f>
        <v/>
      </c>
      <c r="M95" s="58" t="str">
        <f t="shared" si="5"/>
        <v/>
      </c>
    </row>
    <row r="96" spans="1:13" ht="15" customHeight="1" x14ac:dyDescent="0.25">
      <c r="A96" s="52"/>
      <c r="B96" s="53" t="str">
        <f>IF($A96="","",IFERROR(INDEX(Meetings!$B$6:$B$93,MATCH($A96,Meetings!$A$6:$A$93,0)),"?"))</f>
        <v/>
      </c>
      <c r="C96" s="53" t="str">
        <f>IF($A96="","",IFERROR(INDEX(Meetings!$C$6:$C$93,MATCH($A96,Meetings!$A$6:$A$93,0)),"?"))</f>
        <v/>
      </c>
      <c r="D96" s="52"/>
      <c r="E96" s="54"/>
      <c r="F96" s="55" t="str">
        <f>IF($A96="","",IFERROR(INDEX(Meetings!$F$6:$F$93,MATCH($A96,Meetings!$A$6:$A$93,0)),0))</f>
        <v/>
      </c>
      <c r="G96" s="56"/>
      <c r="H96" s="52"/>
      <c r="I96" s="57" t="str">
        <f t="shared" si="3"/>
        <v/>
      </c>
      <c r="J96" s="57" t="str">
        <f t="shared" si="4"/>
        <v/>
      </c>
      <c r="K96" s="57" t="str">
        <f>IF($A96="","",Settings!$C$5+SUM($J$6:$J96))</f>
        <v/>
      </c>
      <c r="L96" s="57" t="str">
        <f>IF($A96="","",MAX(Settings!$C$5,MAX($K$6:$K96)))</f>
        <v/>
      </c>
      <c r="M96" s="58" t="str">
        <f t="shared" si="5"/>
        <v/>
      </c>
    </row>
    <row r="97" spans="1:13" ht="15" customHeight="1" x14ac:dyDescent="0.25">
      <c r="A97" s="52"/>
      <c r="B97" s="53" t="str">
        <f>IF($A97="","",IFERROR(INDEX(Meetings!$B$6:$B$93,MATCH($A97,Meetings!$A$6:$A$93,0)),"?"))</f>
        <v/>
      </c>
      <c r="C97" s="53" t="str">
        <f>IF($A97="","",IFERROR(INDEX(Meetings!$C$6:$C$93,MATCH($A97,Meetings!$A$6:$A$93,0)),"?"))</f>
        <v/>
      </c>
      <c r="D97" s="52"/>
      <c r="E97" s="54"/>
      <c r="F97" s="55" t="str">
        <f>IF($A97="","",IFERROR(INDEX(Meetings!$F$6:$F$93,MATCH($A97,Meetings!$A$6:$A$93,0)),0))</f>
        <v/>
      </c>
      <c r="G97" s="56"/>
      <c r="H97" s="52"/>
      <c r="I97" s="57" t="str">
        <f t="shared" si="3"/>
        <v/>
      </c>
      <c r="J97" s="57" t="str">
        <f t="shared" si="4"/>
        <v/>
      </c>
      <c r="K97" s="57" t="str">
        <f>IF($A97="","",Settings!$C$5+SUM($J$6:$J97))</f>
        <v/>
      </c>
      <c r="L97" s="57" t="str">
        <f>IF($A97="","",MAX(Settings!$C$5,MAX($K$6:$K97)))</f>
        <v/>
      </c>
      <c r="M97" s="58" t="str">
        <f t="shared" si="5"/>
        <v/>
      </c>
    </row>
    <row r="98" spans="1:13" ht="15" customHeight="1" x14ac:dyDescent="0.25">
      <c r="A98" s="52"/>
      <c r="B98" s="53" t="str">
        <f>IF($A98="","",IFERROR(INDEX(Meetings!$B$6:$B$93,MATCH($A98,Meetings!$A$6:$A$93,0)),"?"))</f>
        <v/>
      </c>
      <c r="C98" s="53" t="str">
        <f>IF($A98="","",IFERROR(INDEX(Meetings!$C$6:$C$93,MATCH($A98,Meetings!$A$6:$A$93,0)),"?"))</f>
        <v/>
      </c>
      <c r="D98" s="52"/>
      <c r="E98" s="54"/>
      <c r="F98" s="55" t="str">
        <f>IF($A98="","",IFERROR(INDEX(Meetings!$F$6:$F$93,MATCH($A98,Meetings!$A$6:$A$93,0)),0))</f>
        <v/>
      </c>
      <c r="G98" s="56"/>
      <c r="H98" s="52"/>
      <c r="I98" s="57" t="str">
        <f t="shared" si="3"/>
        <v/>
      </c>
      <c r="J98" s="57" t="str">
        <f t="shared" si="4"/>
        <v/>
      </c>
      <c r="K98" s="57" t="str">
        <f>IF($A98="","",Settings!$C$5+SUM($J$6:$J98))</f>
        <v/>
      </c>
      <c r="L98" s="57" t="str">
        <f>IF($A98="","",MAX(Settings!$C$5,MAX($K$6:$K98)))</f>
        <v/>
      </c>
      <c r="M98" s="58" t="str">
        <f t="shared" si="5"/>
        <v/>
      </c>
    </row>
    <row r="99" spans="1:13" ht="15" customHeight="1" x14ac:dyDescent="0.25">
      <c r="A99" s="52"/>
      <c r="B99" s="53" t="str">
        <f>IF($A99="","",IFERROR(INDEX(Meetings!$B$6:$B$93,MATCH($A99,Meetings!$A$6:$A$93,0)),"?"))</f>
        <v/>
      </c>
      <c r="C99" s="53" t="str">
        <f>IF($A99="","",IFERROR(INDEX(Meetings!$C$6:$C$93,MATCH($A99,Meetings!$A$6:$A$93,0)),"?"))</f>
        <v/>
      </c>
      <c r="D99" s="52"/>
      <c r="E99" s="54"/>
      <c r="F99" s="55" t="str">
        <f>IF($A99="","",IFERROR(INDEX(Meetings!$F$6:$F$93,MATCH($A99,Meetings!$A$6:$A$93,0)),0))</f>
        <v/>
      </c>
      <c r="G99" s="56"/>
      <c r="H99" s="52"/>
      <c r="I99" s="57" t="str">
        <f t="shared" si="3"/>
        <v/>
      </c>
      <c r="J99" s="57" t="str">
        <f t="shared" si="4"/>
        <v/>
      </c>
      <c r="K99" s="57" t="str">
        <f>IF($A99="","",Settings!$C$5+SUM($J$6:$J99))</f>
        <v/>
      </c>
      <c r="L99" s="57" t="str">
        <f>IF($A99="","",MAX(Settings!$C$5,MAX($K$6:$K99)))</f>
        <v/>
      </c>
      <c r="M99" s="58" t="str">
        <f t="shared" si="5"/>
        <v/>
      </c>
    </row>
    <row r="100" spans="1:13" ht="15" customHeight="1" x14ac:dyDescent="0.25">
      <c r="A100" s="52"/>
      <c r="B100" s="53" t="str">
        <f>IF($A100="","",IFERROR(INDEX(Meetings!$B$6:$B$93,MATCH($A100,Meetings!$A$6:$A$93,0)),"?"))</f>
        <v/>
      </c>
      <c r="C100" s="53" t="str">
        <f>IF($A100="","",IFERROR(INDEX(Meetings!$C$6:$C$93,MATCH($A100,Meetings!$A$6:$A$93,0)),"?"))</f>
        <v/>
      </c>
      <c r="D100" s="52"/>
      <c r="E100" s="54"/>
      <c r="F100" s="55" t="str">
        <f>IF($A100="","",IFERROR(INDEX(Meetings!$F$6:$F$93,MATCH($A100,Meetings!$A$6:$A$93,0)),0))</f>
        <v/>
      </c>
      <c r="G100" s="56"/>
      <c r="H100" s="52"/>
      <c r="I100" s="57" t="str">
        <f t="shared" si="3"/>
        <v/>
      </c>
      <c r="J100" s="57" t="str">
        <f t="shared" si="4"/>
        <v/>
      </c>
      <c r="K100" s="57" t="str">
        <f>IF($A100="","",Settings!$C$5+SUM($J$6:$J100))</f>
        <v/>
      </c>
      <c r="L100" s="57" t="str">
        <f>IF($A100="","",MAX(Settings!$C$5,MAX($K$6:$K100)))</f>
        <v/>
      </c>
      <c r="M100" s="58" t="str">
        <f t="shared" si="5"/>
        <v/>
      </c>
    </row>
    <row r="101" spans="1:13" ht="15" customHeight="1" x14ac:dyDescent="0.25">
      <c r="A101" s="52"/>
      <c r="B101" s="53" t="str">
        <f>IF($A101="","",IFERROR(INDEX(Meetings!$B$6:$B$93,MATCH($A101,Meetings!$A$6:$A$93,0)),"?"))</f>
        <v/>
      </c>
      <c r="C101" s="53" t="str">
        <f>IF($A101="","",IFERROR(INDEX(Meetings!$C$6:$C$93,MATCH($A101,Meetings!$A$6:$A$93,0)),"?"))</f>
        <v/>
      </c>
      <c r="D101" s="52"/>
      <c r="E101" s="54"/>
      <c r="F101" s="55" t="str">
        <f>IF($A101="","",IFERROR(INDEX(Meetings!$F$6:$F$93,MATCH($A101,Meetings!$A$6:$A$93,0)),0))</f>
        <v/>
      </c>
      <c r="G101" s="56"/>
      <c r="H101" s="52"/>
      <c r="I101" s="57" t="str">
        <f t="shared" si="3"/>
        <v/>
      </c>
      <c r="J101" s="57" t="str">
        <f t="shared" si="4"/>
        <v/>
      </c>
      <c r="K101" s="57" t="str">
        <f>IF($A101="","",Settings!$C$5+SUM($J$6:$J101))</f>
        <v/>
      </c>
      <c r="L101" s="57" t="str">
        <f>IF($A101="","",MAX(Settings!$C$5,MAX($K$6:$K101)))</f>
        <v/>
      </c>
      <c r="M101" s="58" t="str">
        <f t="shared" si="5"/>
        <v/>
      </c>
    </row>
    <row r="102" spans="1:13" ht="15" customHeight="1" x14ac:dyDescent="0.25">
      <c r="A102" s="52"/>
      <c r="B102" s="53" t="str">
        <f>IF($A102="","",IFERROR(INDEX(Meetings!$B$6:$B$93,MATCH($A102,Meetings!$A$6:$A$93,0)),"?"))</f>
        <v/>
      </c>
      <c r="C102" s="53" t="str">
        <f>IF($A102="","",IFERROR(INDEX(Meetings!$C$6:$C$93,MATCH($A102,Meetings!$A$6:$A$93,0)),"?"))</f>
        <v/>
      </c>
      <c r="D102" s="52"/>
      <c r="E102" s="54"/>
      <c r="F102" s="55" t="str">
        <f>IF($A102="","",IFERROR(INDEX(Meetings!$F$6:$F$93,MATCH($A102,Meetings!$A$6:$A$93,0)),0))</f>
        <v/>
      </c>
      <c r="G102" s="56"/>
      <c r="H102" s="52"/>
      <c r="I102" s="57" t="str">
        <f t="shared" si="3"/>
        <v/>
      </c>
      <c r="J102" s="57" t="str">
        <f t="shared" si="4"/>
        <v/>
      </c>
      <c r="K102" s="57" t="str">
        <f>IF($A102="","",Settings!$C$5+SUM($J$6:$J102))</f>
        <v/>
      </c>
      <c r="L102" s="57" t="str">
        <f>IF($A102="","",MAX(Settings!$C$5,MAX($K$6:$K102)))</f>
        <v/>
      </c>
      <c r="M102" s="58" t="str">
        <f t="shared" si="5"/>
        <v/>
      </c>
    </row>
    <row r="103" spans="1:13" ht="15" customHeight="1" x14ac:dyDescent="0.25">
      <c r="A103" s="52"/>
      <c r="B103" s="53" t="str">
        <f>IF($A103="","",IFERROR(INDEX(Meetings!$B$6:$B$93,MATCH($A103,Meetings!$A$6:$A$93,0)),"?"))</f>
        <v/>
      </c>
      <c r="C103" s="53" t="str">
        <f>IF($A103="","",IFERROR(INDEX(Meetings!$C$6:$C$93,MATCH($A103,Meetings!$A$6:$A$93,0)),"?"))</f>
        <v/>
      </c>
      <c r="D103" s="52"/>
      <c r="E103" s="54"/>
      <c r="F103" s="55" t="str">
        <f>IF($A103="","",IFERROR(INDEX(Meetings!$F$6:$F$93,MATCH($A103,Meetings!$A$6:$A$93,0)),0))</f>
        <v/>
      </c>
      <c r="G103" s="56"/>
      <c r="H103" s="52"/>
      <c r="I103" s="57" t="str">
        <f t="shared" si="3"/>
        <v/>
      </c>
      <c r="J103" s="57" t="str">
        <f t="shared" si="4"/>
        <v/>
      </c>
      <c r="K103" s="57" t="str">
        <f>IF($A103="","",Settings!$C$5+SUM($J$6:$J103))</f>
        <v/>
      </c>
      <c r="L103" s="57" t="str">
        <f>IF($A103="","",MAX(Settings!$C$5,MAX($K$6:$K103)))</f>
        <v/>
      </c>
      <c r="M103" s="58" t="str">
        <f t="shared" si="5"/>
        <v/>
      </c>
    </row>
    <row r="104" spans="1:13" ht="15" customHeight="1" x14ac:dyDescent="0.25">
      <c r="A104" s="52"/>
      <c r="B104" s="53" t="str">
        <f>IF($A104="","",IFERROR(INDEX(Meetings!$B$6:$B$93,MATCH($A104,Meetings!$A$6:$A$93,0)),"?"))</f>
        <v/>
      </c>
      <c r="C104" s="53" t="str">
        <f>IF($A104="","",IFERROR(INDEX(Meetings!$C$6:$C$93,MATCH($A104,Meetings!$A$6:$A$93,0)),"?"))</f>
        <v/>
      </c>
      <c r="D104" s="52"/>
      <c r="E104" s="54"/>
      <c r="F104" s="55" t="str">
        <f>IF($A104="","",IFERROR(INDEX(Meetings!$F$6:$F$93,MATCH($A104,Meetings!$A$6:$A$93,0)),0))</f>
        <v/>
      </c>
      <c r="G104" s="56"/>
      <c r="H104" s="52"/>
      <c r="I104" s="57" t="str">
        <f t="shared" si="3"/>
        <v/>
      </c>
      <c r="J104" s="57" t="str">
        <f t="shared" si="4"/>
        <v/>
      </c>
      <c r="K104" s="57" t="str">
        <f>IF($A104="","",Settings!$C$5+SUM($J$6:$J104))</f>
        <v/>
      </c>
      <c r="L104" s="57" t="str">
        <f>IF($A104="","",MAX(Settings!$C$5,MAX($K$6:$K104)))</f>
        <v/>
      </c>
      <c r="M104" s="58" t="str">
        <f t="shared" si="5"/>
        <v/>
      </c>
    </row>
    <row r="105" spans="1:13" ht="15" customHeight="1" x14ac:dyDescent="0.25">
      <c r="A105" s="52"/>
      <c r="B105" s="53" t="str">
        <f>IF($A105="","",IFERROR(INDEX(Meetings!$B$6:$B$93,MATCH($A105,Meetings!$A$6:$A$93,0)),"?"))</f>
        <v/>
      </c>
      <c r="C105" s="53" t="str">
        <f>IF($A105="","",IFERROR(INDEX(Meetings!$C$6:$C$93,MATCH($A105,Meetings!$A$6:$A$93,0)),"?"))</f>
        <v/>
      </c>
      <c r="D105" s="52"/>
      <c r="E105" s="54"/>
      <c r="F105" s="55" t="str">
        <f>IF($A105="","",IFERROR(INDEX(Meetings!$F$6:$F$93,MATCH($A105,Meetings!$A$6:$A$93,0)),0))</f>
        <v/>
      </c>
      <c r="G105" s="56"/>
      <c r="H105" s="52"/>
      <c r="I105" s="57" t="str">
        <f t="shared" si="3"/>
        <v/>
      </c>
      <c r="J105" s="57" t="str">
        <f t="shared" si="4"/>
        <v/>
      </c>
      <c r="K105" s="57" t="str">
        <f>IF($A105="","",Settings!$C$5+SUM($J$6:$J105))</f>
        <v/>
      </c>
      <c r="L105" s="57" t="str">
        <f>IF($A105="","",MAX(Settings!$C$5,MAX($K$6:$K105)))</f>
        <v/>
      </c>
      <c r="M105" s="58" t="str">
        <f t="shared" si="5"/>
        <v/>
      </c>
    </row>
    <row r="106" spans="1:13" ht="15" customHeight="1" x14ac:dyDescent="0.25">
      <c r="A106" s="52"/>
      <c r="B106" s="53" t="str">
        <f>IF($A106="","",IFERROR(INDEX(Meetings!$B$6:$B$93,MATCH($A106,Meetings!$A$6:$A$93,0)),"?"))</f>
        <v/>
      </c>
      <c r="C106" s="53" t="str">
        <f>IF($A106="","",IFERROR(INDEX(Meetings!$C$6:$C$93,MATCH($A106,Meetings!$A$6:$A$93,0)),"?"))</f>
        <v/>
      </c>
      <c r="D106" s="52"/>
      <c r="E106" s="54"/>
      <c r="F106" s="55" t="str">
        <f>IF($A106="","",IFERROR(INDEX(Meetings!$F$6:$F$93,MATCH($A106,Meetings!$A$6:$A$93,0)),0))</f>
        <v/>
      </c>
      <c r="G106" s="56"/>
      <c r="H106" s="52"/>
      <c r="I106" s="57" t="str">
        <f t="shared" si="3"/>
        <v/>
      </c>
      <c r="J106" s="57" t="str">
        <f t="shared" si="4"/>
        <v/>
      </c>
      <c r="K106" s="57" t="str">
        <f>IF($A106="","",Settings!$C$5+SUM($J$6:$J106))</f>
        <v/>
      </c>
      <c r="L106" s="57" t="str">
        <f>IF($A106="","",MAX(Settings!$C$5,MAX($K$6:$K106)))</f>
        <v/>
      </c>
      <c r="M106" s="58" t="str">
        <f t="shared" si="5"/>
        <v/>
      </c>
    </row>
    <row r="107" spans="1:13" ht="15" customHeight="1" x14ac:dyDescent="0.25">
      <c r="A107" s="52"/>
      <c r="B107" s="53" t="str">
        <f>IF($A107="","",IFERROR(INDEX(Meetings!$B$6:$B$93,MATCH($A107,Meetings!$A$6:$A$93,0)),"?"))</f>
        <v/>
      </c>
      <c r="C107" s="53" t="str">
        <f>IF($A107="","",IFERROR(INDEX(Meetings!$C$6:$C$93,MATCH($A107,Meetings!$A$6:$A$93,0)),"?"))</f>
        <v/>
      </c>
      <c r="D107" s="52"/>
      <c r="E107" s="54"/>
      <c r="F107" s="55" t="str">
        <f>IF($A107="","",IFERROR(INDEX(Meetings!$F$6:$F$93,MATCH($A107,Meetings!$A$6:$A$93,0)),0))</f>
        <v/>
      </c>
      <c r="G107" s="56"/>
      <c r="H107" s="52"/>
      <c r="I107" s="57" t="str">
        <f t="shared" si="3"/>
        <v/>
      </c>
      <c r="J107" s="57" t="str">
        <f t="shared" si="4"/>
        <v/>
      </c>
      <c r="K107" s="57" t="str">
        <f>IF($A107="","",Settings!$C$5+SUM($J$6:$J107))</f>
        <v/>
      </c>
      <c r="L107" s="57" t="str">
        <f>IF($A107="","",MAX(Settings!$C$5,MAX($K$6:$K107)))</f>
        <v/>
      </c>
      <c r="M107" s="58" t="str">
        <f t="shared" si="5"/>
        <v/>
      </c>
    </row>
    <row r="108" spans="1:13" ht="15" customHeight="1" x14ac:dyDescent="0.25">
      <c r="A108" s="52"/>
      <c r="B108" s="53" t="str">
        <f>IF($A108="","",IFERROR(INDEX(Meetings!$B$6:$B$93,MATCH($A108,Meetings!$A$6:$A$93,0)),"?"))</f>
        <v/>
      </c>
      <c r="C108" s="53" t="str">
        <f>IF($A108="","",IFERROR(INDEX(Meetings!$C$6:$C$93,MATCH($A108,Meetings!$A$6:$A$93,0)),"?"))</f>
        <v/>
      </c>
      <c r="D108" s="52"/>
      <c r="E108" s="54"/>
      <c r="F108" s="55" t="str">
        <f>IF($A108="","",IFERROR(INDEX(Meetings!$F$6:$F$93,MATCH($A108,Meetings!$A$6:$A$93,0)),0))</f>
        <v/>
      </c>
      <c r="G108" s="56"/>
      <c r="H108" s="52"/>
      <c r="I108" s="57" t="str">
        <f t="shared" si="3"/>
        <v/>
      </c>
      <c r="J108" s="57" t="str">
        <f t="shared" si="4"/>
        <v/>
      </c>
      <c r="K108" s="57" t="str">
        <f>IF($A108="","",Settings!$C$5+SUM($J$6:$J108))</f>
        <v/>
      </c>
      <c r="L108" s="57" t="str">
        <f>IF($A108="","",MAX(Settings!$C$5,MAX($K$6:$K108)))</f>
        <v/>
      </c>
      <c r="M108" s="58" t="str">
        <f t="shared" si="5"/>
        <v/>
      </c>
    </row>
    <row r="109" spans="1:13" ht="15" customHeight="1" x14ac:dyDescent="0.25">
      <c r="A109" s="52"/>
      <c r="B109" s="53" t="str">
        <f>IF($A109="","",IFERROR(INDEX(Meetings!$B$6:$B$93,MATCH($A109,Meetings!$A$6:$A$93,0)),"?"))</f>
        <v/>
      </c>
      <c r="C109" s="53" t="str">
        <f>IF($A109="","",IFERROR(INDEX(Meetings!$C$6:$C$93,MATCH($A109,Meetings!$A$6:$A$93,0)),"?"))</f>
        <v/>
      </c>
      <c r="D109" s="52"/>
      <c r="E109" s="54"/>
      <c r="F109" s="55" t="str">
        <f>IF($A109="","",IFERROR(INDEX(Meetings!$F$6:$F$93,MATCH($A109,Meetings!$A$6:$A$93,0)),0))</f>
        <v/>
      </c>
      <c r="G109" s="56"/>
      <c r="H109" s="52"/>
      <c r="I109" s="57" t="str">
        <f t="shared" si="3"/>
        <v/>
      </c>
      <c r="J109" s="57" t="str">
        <f t="shared" si="4"/>
        <v/>
      </c>
      <c r="K109" s="57" t="str">
        <f>IF($A109="","",Settings!$C$5+SUM($J$6:$J109))</f>
        <v/>
      </c>
      <c r="L109" s="57" t="str">
        <f>IF($A109="","",MAX(Settings!$C$5,MAX($K$6:$K109)))</f>
        <v/>
      </c>
      <c r="M109" s="58" t="str">
        <f t="shared" si="5"/>
        <v/>
      </c>
    </row>
    <row r="110" spans="1:13" ht="15" customHeight="1" x14ac:dyDescent="0.25">
      <c r="A110" s="52"/>
      <c r="B110" s="53" t="str">
        <f>IF($A110="","",IFERROR(INDEX(Meetings!$B$6:$B$93,MATCH($A110,Meetings!$A$6:$A$93,0)),"?"))</f>
        <v/>
      </c>
      <c r="C110" s="53" t="str">
        <f>IF($A110="","",IFERROR(INDEX(Meetings!$C$6:$C$93,MATCH($A110,Meetings!$A$6:$A$93,0)),"?"))</f>
        <v/>
      </c>
      <c r="D110" s="52"/>
      <c r="E110" s="54"/>
      <c r="F110" s="55" t="str">
        <f>IF($A110="","",IFERROR(INDEX(Meetings!$F$6:$F$93,MATCH($A110,Meetings!$A$6:$A$93,0)),0))</f>
        <v/>
      </c>
      <c r="G110" s="56"/>
      <c r="H110" s="52"/>
      <c r="I110" s="57" t="str">
        <f t="shared" si="3"/>
        <v/>
      </c>
      <c r="J110" s="57" t="str">
        <f t="shared" si="4"/>
        <v/>
      </c>
      <c r="K110" s="57" t="str">
        <f>IF($A110="","",Settings!$C$5+SUM($J$6:$J110))</f>
        <v/>
      </c>
      <c r="L110" s="57" t="str">
        <f>IF($A110="","",MAX(Settings!$C$5,MAX($K$6:$K110)))</f>
        <v/>
      </c>
      <c r="M110" s="58" t="str">
        <f t="shared" si="5"/>
        <v/>
      </c>
    </row>
    <row r="111" spans="1:13" ht="15" customHeight="1" x14ac:dyDescent="0.25">
      <c r="A111" s="52"/>
      <c r="B111" s="53" t="str">
        <f>IF($A111="","",IFERROR(INDEX(Meetings!$B$6:$B$93,MATCH($A111,Meetings!$A$6:$A$93,0)),"?"))</f>
        <v/>
      </c>
      <c r="C111" s="53" t="str">
        <f>IF($A111="","",IFERROR(INDEX(Meetings!$C$6:$C$93,MATCH($A111,Meetings!$A$6:$A$93,0)),"?"))</f>
        <v/>
      </c>
      <c r="D111" s="52"/>
      <c r="E111" s="54"/>
      <c r="F111" s="55" t="str">
        <f>IF($A111="","",IFERROR(INDEX(Meetings!$F$6:$F$93,MATCH($A111,Meetings!$A$6:$A$93,0)),0))</f>
        <v/>
      </c>
      <c r="G111" s="56"/>
      <c r="H111" s="52"/>
      <c r="I111" s="57" t="str">
        <f t="shared" si="3"/>
        <v/>
      </c>
      <c r="J111" s="57" t="str">
        <f t="shared" si="4"/>
        <v/>
      </c>
      <c r="K111" s="57" t="str">
        <f>IF($A111="","",Settings!$C$5+SUM($J$6:$J111))</f>
        <v/>
      </c>
      <c r="L111" s="57" t="str">
        <f>IF($A111="","",MAX(Settings!$C$5,MAX($K$6:$K111)))</f>
        <v/>
      </c>
      <c r="M111" s="58" t="str">
        <f t="shared" si="5"/>
        <v/>
      </c>
    </row>
    <row r="112" spans="1:13" ht="15" customHeight="1" x14ac:dyDescent="0.25">
      <c r="A112" s="52"/>
      <c r="B112" s="53" t="str">
        <f>IF($A112="","",IFERROR(INDEX(Meetings!$B$6:$B$93,MATCH($A112,Meetings!$A$6:$A$93,0)),"?"))</f>
        <v/>
      </c>
      <c r="C112" s="53" t="str">
        <f>IF($A112="","",IFERROR(INDEX(Meetings!$C$6:$C$93,MATCH($A112,Meetings!$A$6:$A$93,0)),"?"))</f>
        <v/>
      </c>
      <c r="D112" s="52"/>
      <c r="E112" s="54"/>
      <c r="F112" s="55" t="str">
        <f>IF($A112="","",IFERROR(INDEX(Meetings!$F$6:$F$93,MATCH($A112,Meetings!$A$6:$A$93,0)),0))</f>
        <v/>
      </c>
      <c r="G112" s="56"/>
      <c r="H112" s="52"/>
      <c r="I112" s="57" t="str">
        <f t="shared" si="3"/>
        <v/>
      </c>
      <c r="J112" s="57" t="str">
        <f t="shared" si="4"/>
        <v/>
      </c>
      <c r="K112" s="57" t="str">
        <f>IF($A112="","",Settings!$C$5+SUM($J$6:$J112))</f>
        <v/>
      </c>
      <c r="L112" s="57" t="str">
        <f>IF($A112="","",MAX(Settings!$C$5,MAX($K$6:$K112)))</f>
        <v/>
      </c>
      <c r="M112" s="58" t="str">
        <f t="shared" si="5"/>
        <v/>
      </c>
    </row>
    <row r="113" spans="1:13" ht="15" customHeight="1" x14ac:dyDescent="0.25">
      <c r="A113" s="52"/>
      <c r="B113" s="53" t="str">
        <f>IF($A113="","",IFERROR(INDEX(Meetings!$B$6:$B$93,MATCH($A113,Meetings!$A$6:$A$93,0)),"?"))</f>
        <v/>
      </c>
      <c r="C113" s="53" t="str">
        <f>IF($A113="","",IFERROR(INDEX(Meetings!$C$6:$C$93,MATCH($A113,Meetings!$A$6:$A$93,0)),"?"))</f>
        <v/>
      </c>
      <c r="D113" s="52"/>
      <c r="E113" s="54"/>
      <c r="F113" s="55" t="str">
        <f>IF($A113="","",IFERROR(INDEX(Meetings!$F$6:$F$93,MATCH($A113,Meetings!$A$6:$A$93,0)),0))</f>
        <v/>
      </c>
      <c r="G113" s="56"/>
      <c r="H113" s="52"/>
      <c r="I113" s="57" t="str">
        <f t="shared" si="3"/>
        <v/>
      </c>
      <c r="J113" s="57" t="str">
        <f t="shared" si="4"/>
        <v/>
      </c>
      <c r="K113" s="57" t="str">
        <f>IF($A113="","",Settings!$C$5+SUM($J$6:$J113))</f>
        <v/>
      </c>
      <c r="L113" s="57" t="str">
        <f>IF($A113="","",MAX(Settings!$C$5,MAX($K$6:$K113)))</f>
        <v/>
      </c>
      <c r="M113" s="58" t="str">
        <f t="shared" si="5"/>
        <v/>
      </c>
    </row>
    <row r="114" spans="1:13" ht="15" customHeight="1" x14ac:dyDescent="0.25">
      <c r="A114" s="52"/>
      <c r="B114" s="53" t="str">
        <f>IF($A114="","",IFERROR(INDEX(Meetings!$B$6:$B$93,MATCH($A114,Meetings!$A$6:$A$93,0)),"?"))</f>
        <v/>
      </c>
      <c r="C114" s="53" t="str">
        <f>IF($A114="","",IFERROR(INDEX(Meetings!$C$6:$C$93,MATCH($A114,Meetings!$A$6:$A$93,0)),"?"))</f>
        <v/>
      </c>
      <c r="D114" s="52"/>
      <c r="E114" s="54"/>
      <c r="F114" s="55" t="str">
        <f>IF($A114="","",IFERROR(INDEX(Meetings!$F$6:$F$93,MATCH($A114,Meetings!$A$6:$A$93,0)),0))</f>
        <v/>
      </c>
      <c r="G114" s="56"/>
      <c r="H114" s="52"/>
      <c r="I114" s="57" t="str">
        <f t="shared" si="3"/>
        <v/>
      </c>
      <c r="J114" s="57" t="str">
        <f t="shared" si="4"/>
        <v/>
      </c>
      <c r="K114" s="57" t="str">
        <f>IF($A114="","",Settings!$C$5+SUM($J$6:$J114))</f>
        <v/>
      </c>
      <c r="L114" s="57" t="str">
        <f>IF($A114="","",MAX(Settings!$C$5,MAX($K$6:$K114)))</f>
        <v/>
      </c>
      <c r="M114" s="58" t="str">
        <f t="shared" si="5"/>
        <v/>
      </c>
    </row>
    <row r="115" spans="1:13" ht="15" customHeight="1" x14ac:dyDescent="0.25">
      <c r="A115" s="52"/>
      <c r="B115" s="53" t="str">
        <f>IF($A115="","",IFERROR(INDEX(Meetings!$B$6:$B$93,MATCH($A115,Meetings!$A$6:$A$93,0)),"?"))</f>
        <v/>
      </c>
      <c r="C115" s="53" t="str">
        <f>IF($A115="","",IFERROR(INDEX(Meetings!$C$6:$C$93,MATCH($A115,Meetings!$A$6:$A$93,0)),"?"))</f>
        <v/>
      </c>
      <c r="D115" s="52"/>
      <c r="E115" s="54"/>
      <c r="F115" s="55" t="str">
        <f>IF($A115="","",IFERROR(INDEX(Meetings!$F$6:$F$93,MATCH($A115,Meetings!$A$6:$A$93,0)),0))</f>
        <v/>
      </c>
      <c r="G115" s="56"/>
      <c r="H115" s="52"/>
      <c r="I115" s="57" t="str">
        <f t="shared" si="3"/>
        <v/>
      </c>
      <c r="J115" s="57" t="str">
        <f t="shared" si="4"/>
        <v/>
      </c>
      <c r="K115" s="57" t="str">
        <f>IF($A115="","",Settings!$C$5+SUM($J$6:$J115))</f>
        <v/>
      </c>
      <c r="L115" s="57" t="str">
        <f>IF($A115="","",MAX(Settings!$C$5,MAX($K$6:$K115)))</f>
        <v/>
      </c>
      <c r="M115" s="58" t="str">
        <f t="shared" si="5"/>
        <v/>
      </c>
    </row>
    <row r="116" spans="1:13" ht="15" customHeight="1" x14ac:dyDescent="0.25">
      <c r="A116" s="52"/>
      <c r="B116" s="53" t="str">
        <f>IF($A116="","",IFERROR(INDEX(Meetings!$B$6:$B$93,MATCH($A116,Meetings!$A$6:$A$93,0)),"?"))</f>
        <v/>
      </c>
      <c r="C116" s="53" t="str">
        <f>IF($A116="","",IFERROR(INDEX(Meetings!$C$6:$C$93,MATCH($A116,Meetings!$A$6:$A$93,0)),"?"))</f>
        <v/>
      </c>
      <c r="D116" s="52"/>
      <c r="E116" s="54"/>
      <c r="F116" s="55" t="str">
        <f>IF($A116="","",IFERROR(INDEX(Meetings!$F$6:$F$93,MATCH($A116,Meetings!$A$6:$A$93,0)),0))</f>
        <v/>
      </c>
      <c r="G116" s="56"/>
      <c r="H116" s="52"/>
      <c r="I116" s="57" t="str">
        <f t="shared" si="3"/>
        <v/>
      </c>
      <c r="J116" s="57" t="str">
        <f t="shared" si="4"/>
        <v/>
      </c>
      <c r="K116" s="57" t="str">
        <f>IF($A116="","",Settings!$C$5+SUM($J$6:$J116))</f>
        <v/>
      </c>
      <c r="L116" s="57" t="str">
        <f>IF($A116="","",MAX(Settings!$C$5,MAX($K$6:$K116)))</f>
        <v/>
      </c>
      <c r="M116" s="58" t="str">
        <f t="shared" si="5"/>
        <v/>
      </c>
    </row>
    <row r="117" spans="1:13" ht="15" customHeight="1" x14ac:dyDescent="0.25">
      <c r="A117" s="52"/>
      <c r="B117" s="53" t="str">
        <f>IF($A117="","",IFERROR(INDEX(Meetings!$B$6:$B$93,MATCH($A117,Meetings!$A$6:$A$93,0)),"?"))</f>
        <v/>
      </c>
      <c r="C117" s="53" t="str">
        <f>IF($A117="","",IFERROR(INDEX(Meetings!$C$6:$C$93,MATCH($A117,Meetings!$A$6:$A$93,0)),"?"))</f>
        <v/>
      </c>
      <c r="D117" s="52"/>
      <c r="E117" s="54"/>
      <c r="F117" s="55" t="str">
        <f>IF($A117="","",IFERROR(INDEX(Meetings!$F$6:$F$93,MATCH($A117,Meetings!$A$6:$A$93,0)),0))</f>
        <v/>
      </c>
      <c r="G117" s="56"/>
      <c r="H117" s="52"/>
      <c r="I117" s="57" t="str">
        <f t="shared" si="3"/>
        <v/>
      </c>
      <c r="J117" s="57" t="str">
        <f t="shared" si="4"/>
        <v/>
      </c>
      <c r="K117" s="57" t="str">
        <f>IF($A117="","",Settings!$C$5+SUM($J$6:$J117))</f>
        <v/>
      </c>
      <c r="L117" s="57" t="str">
        <f>IF($A117="","",MAX(Settings!$C$5,MAX($K$6:$K117)))</f>
        <v/>
      </c>
      <c r="M117" s="58" t="str">
        <f t="shared" si="5"/>
        <v/>
      </c>
    </row>
    <row r="118" spans="1:13" ht="15" customHeight="1" x14ac:dyDescent="0.25">
      <c r="A118" s="52"/>
      <c r="B118" s="53" t="str">
        <f>IF($A118="","",IFERROR(INDEX(Meetings!$B$6:$B$93,MATCH($A118,Meetings!$A$6:$A$93,0)),"?"))</f>
        <v/>
      </c>
      <c r="C118" s="53" t="str">
        <f>IF($A118="","",IFERROR(INDEX(Meetings!$C$6:$C$93,MATCH($A118,Meetings!$A$6:$A$93,0)),"?"))</f>
        <v/>
      </c>
      <c r="D118" s="52"/>
      <c r="E118" s="54"/>
      <c r="F118" s="55" t="str">
        <f>IF($A118="","",IFERROR(INDEX(Meetings!$F$6:$F$93,MATCH($A118,Meetings!$A$6:$A$93,0)),0))</f>
        <v/>
      </c>
      <c r="G118" s="56"/>
      <c r="H118" s="52"/>
      <c r="I118" s="57" t="str">
        <f t="shared" si="3"/>
        <v/>
      </c>
      <c r="J118" s="57" t="str">
        <f t="shared" si="4"/>
        <v/>
      </c>
      <c r="K118" s="57" t="str">
        <f>IF($A118="","",Settings!$C$5+SUM($J$6:$J118))</f>
        <v/>
      </c>
      <c r="L118" s="57" t="str">
        <f>IF($A118="","",MAX(Settings!$C$5,MAX($K$6:$K118)))</f>
        <v/>
      </c>
      <c r="M118" s="58" t="str">
        <f t="shared" si="5"/>
        <v/>
      </c>
    </row>
    <row r="119" spans="1:13" ht="15" customHeight="1" x14ac:dyDescent="0.25">
      <c r="A119" s="52"/>
      <c r="B119" s="53" t="str">
        <f>IF($A119="","",IFERROR(INDEX(Meetings!$B$6:$B$93,MATCH($A119,Meetings!$A$6:$A$93,0)),"?"))</f>
        <v/>
      </c>
      <c r="C119" s="53" t="str">
        <f>IF($A119="","",IFERROR(INDEX(Meetings!$C$6:$C$93,MATCH($A119,Meetings!$A$6:$A$93,0)),"?"))</f>
        <v/>
      </c>
      <c r="D119" s="52"/>
      <c r="E119" s="54"/>
      <c r="F119" s="55" t="str">
        <f>IF($A119="","",IFERROR(INDEX(Meetings!$F$6:$F$93,MATCH($A119,Meetings!$A$6:$A$93,0)),0))</f>
        <v/>
      </c>
      <c r="G119" s="56"/>
      <c r="H119" s="52"/>
      <c r="I119" s="57" t="str">
        <f t="shared" si="3"/>
        <v/>
      </c>
      <c r="J119" s="57" t="str">
        <f t="shared" si="4"/>
        <v/>
      </c>
      <c r="K119" s="57" t="str">
        <f>IF($A119="","",Settings!$C$5+SUM($J$6:$J119))</f>
        <v/>
      </c>
      <c r="L119" s="57" t="str">
        <f>IF($A119="","",MAX(Settings!$C$5,MAX($K$6:$K119)))</f>
        <v/>
      </c>
      <c r="M119" s="58" t="str">
        <f t="shared" si="5"/>
        <v/>
      </c>
    </row>
    <row r="120" spans="1:13" ht="15" customHeight="1" x14ac:dyDescent="0.25">
      <c r="A120" s="52"/>
      <c r="B120" s="53" t="str">
        <f>IF($A120="","",IFERROR(INDEX(Meetings!$B$6:$B$93,MATCH($A120,Meetings!$A$6:$A$93,0)),"?"))</f>
        <v/>
      </c>
      <c r="C120" s="53" t="str">
        <f>IF($A120="","",IFERROR(INDEX(Meetings!$C$6:$C$93,MATCH($A120,Meetings!$A$6:$A$93,0)),"?"))</f>
        <v/>
      </c>
      <c r="D120" s="52"/>
      <c r="E120" s="54"/>
      <c r="F120" s="55" t="str">
        <f>IF($A120="","",IFERROR(INDEX(Meetings!$F$6:$F$93,MATCH($A120,Meetings!$A$6:$A$93,0)),0))</f>
        <v/>
      </c>
      <c r="G120" s="56"/>
      <c r="H120" s="52"/>
      <c r="I120" s="57" t="str">
        <f t="shared" si="3"/>
        <v/>
      </c>
      <c r="J120" s="57" t="str">
        <f t="shared" si="4"/>
        <v/>
      </c>
      <c r="K120" s="57" t="str">
        <f>IF($A120="","",Settings!$C$5+SUM($J$6:$J120))</f>
        <v/>
      </c>
      <c r="L120" s="57" t="str">
        <f>IF($A120="","",MAX(Settings!$C$5,MAX($K$6:$K120)))</f>
        <v/>
      </c>
      <c r="M120" s="58" t="str">
        <f t="shared" si="5"/>
        <v/>
      </c>
    </row>
    <row r="121" spans="1:13" ht="15" customHeight="1" x14ac:dyDescent="0.25">
      <c r="A121" s="52"/>
      <c r="B121" s="53" t="str">
        <f>IF($A121="","",IFERROR(INDEX(Meetings!$B$6:$B$93,MATCH($A121,Meetings!$A$6:$A$93,0)),"?"))</f>
        <v/>
      </c>
      <c r="C121" s="53" t="str">
        <f>IF($A121="","",IFERROR(INDEX(Meetings!$C$6:$C$93,MATCH($A121,Meetings!$A$6:$A$93,0)),"?"))</f>
        <v/>
      </c>
      <c r="D121" s="52"/>
      <c r="E121" s="54"/>
      <c r="F121" s="55" t="str">
        <f>IF($A121="","",IFERROR(INDEX(Meetings!$F$6:$F$93,MATCH($A121,Meetings!$A$6:$A$93,0)),0))</f>
        <v/>
      </c>
      <c r="G121" s="56"/>
      <c r="H121" s="52"/>
      <c r="I121" s="57" t="str">
        <f t="shared" si="3"/>
        <v/>
      </c>
      <c r="J121" s="57" t="str">
        <f t="shared" si="4"/>
        <v/>
      </c>
      <c r="K121" s="57" t="str">
        <f>IF($A121="","",Settings!$C$5+SUM($J$6:$J121))</f>
        <v/>
      </c>
      <c r="L121" s="57" t="str">
        <f>IF($A121="","",MAX(Settings!$C$5,MAX($K$6:$K121)))</f>
        <v/>
      </c>
      <c r="M121" s="58" t="str">
        <f t="shared" si="5"/>
        <v/>
      </c>
    </row>
    <row r="122" spans="1:13" ht="15" customHeight="1" x14ac:dyDescent="0.25">
      <c r="A122" s="52"/>
      <c r="B122" s="53" t="str">
        <f>IF($A122="","",IFERROR(INDEX(Meetings!$B$6:$B$93,MATCH($A122,Meetings!$A$6:$A$93,0)),"?"))</f>
        <v/>
      </c>
      <c r="C122" s="53" t="str">
        <f>IF($A122="","",IFERROR(INDEX(Meetings!$C$6:$C$93,MATCH($A122,Meetings!$A$6:$A$93,0)),"?"))</f>
        <v/>
      </c>
      <c r="D122" s="52"/>
      <c r="E122" s="54"/>
      <c r="F122" s="55" t="str">
        <f>IF($A122="","",IFERROR(INDEX(Meetings!$F$6:$F$93,MATCH($A122,Meetings!$A$6:$A$93,0)),0))</f>
        <v/>
      </c>
      <c r="G122" s="56"/>
      <c r="H122" s="52"/>
      <c r="I122" s="57" t="str">
        <f t="shared" si="3"/>
        <v/>
      </c>
      <c r="J122" s="57" t="str">
        <f t="shared" si="4"/>
        <v/>
      </c>
      <c r="K122" s="57" t="str">
        <f>IF($A122="","",Settings!$C$5+SUM($J$6:$J122))</f>
        <v/>
      </c>
      <c r="L122" s="57" t="str">
        <f>IF($A122="","",MAX(Settings!$C$5,MAX($K$6:$K122)))</f>
        <v/>
      </c>
      <c r="M122" s="58" t="str">
        <f t="shared" si="5"/>
        <v/>
      </c>
    </row>
    <row r="123" spans="1:13" ht="15" customHeight="1" x14ac:dyDescent="0.25">
      <c r="A123" s="52"/>
      <c r="B123" s="53" t="str">
        <f>IF($A123="","",IFERROR(INDEX(Meetings!$B$6:$B$93,MATCH($A123,Meetings!$A$6:$A$93,0)),"?"))</f>
        <v/>
      </c>
      <c r="C123" s="53" t="str">
        <f>IF($A123="","",IFERROR(INDEX(Meetings!$C$6:$C$93,MATCH($A123,Meetings!$A$6:$A$93,0)),"?"))</f>
        <v/>
      </c>
      <c r="D123" s="52"/>
      <c r="E123" s="54"/>
      <c r="F123" s="55" t="str">
        <f>IF($A123="","",IFERROR(INDEX(Meetings!$F$6:$F$93,MATCH($A123,Meetings!$A$6:$A$93,0)),0))</f>
        <v/>
      </c>
      <c r="G123" s="56"/>
      <c r="H123" s="52"/>
      <c r="I123" s="57" t="str">
        <f t="shared" si="3"/>
        <v/>
      </c>
      <c r="J123" s="57" t="str">
        <f t="shared" si="4"/>
        <v/>
      </c>
      <c r="K123" s="57" t="str">
        <f>IF($A123="","",Settings!$C$5+SUM($J$6:$J123))</f>
        <v/>
      </c>
      <c r="L123" s="57" t="str">
        <f>IF($A123="","",MAX(Settings!$C$5,MAX($K$6:$K123)))</f>
        <v/>
      </c>
      <c r="M123" s="58" t="str">
        <f t="shared" si="5"/>
        <v/>
      </c>
    </row>
    <row r="124" spans="1:13" ht="15" customHeight="1" x14ac:dyDescent="0.25">
      <c r="A124" s="52"/>
      <c r="B124" s="53" t="str">
        <f>IF($A124="","",IFERROR(INDEX(Meetings!$B$6:$B$93,MATCH($A124,Meetings!$A$6:$A$93,0)),"?"))</f>
        <v/>
      </c>
      <c r="C124" s="53" t="str">
        <f>IF($A124="","",IFERROR(INDEX(Meetings!$C$6:$C$93,MATCH($A124,Meetings!$A$6:$A$93,0)),"?"))</f>
        <v/>
      </c>
      <c r="D124" s="52"/>
      <c r="E124" s="54"/>
      <c r="F124" s="55" t="str">
        <f>IF($A124="","",IFERROR(INDEX(Meetings!$F$6:$F$93,MATCH($A124,Meetings!$A$6:$A$93,0)),0))</f>
        <v/>
      </c>
      <c r="G124" s="56"/>
      <c r="H124" s="52"/>
      <c r="I124" s="57" t="str">
        <f t="shared" si="3"/>
        <v/>
      </c>
      <c r="J124" s="57" t="str">
        <f t="shared" si="4"/>
        <v/>
      </c>
      <c r="K124" s="57" t="str">
        <f>IF($A124="","",Settings!$C$5+SUM($J$6:$J124))</f>
        <v/>
      </c>
      <c r="L124" s="57" t="str">
        <f>IF($A124="","",MAX(Settings!$C$5,MAX($K$6:$K124)))</f>
        <v/>
      </c>
      <c r="M124" s="58" t="str">
        <f t="shared" si="5"/>
        <v/>
      </c>
    </row>
    <row r="125" spans="1:13" ht="15" customHeight="1" x14ac:dyDescent="0.25">
      <c r="A125" s="52"/>
      <c r="B125" s="53" t="str">
        <f>IF($A125="","",IFERROR(INDEX(Meetings!$B$6:$B$93,MATCH($A125,Meetings!$A$6:$A$93,0)),"?"))</f>
        <v/>
      </c>
      <c r="C125" s="53" t="str">
        <f>IF($A125="","",IFERROR(INDEX(Meetings!$C$6:$C$93,MATCH($A125,Meetings!$A$6:$A$93,0)),"?"))</f>
        <v/>
      </c>
      <c r="D125" s="52"/>
      <c r="E125" s="54"/>
      <c r="F125" s="55" t="str">
        <f>IF($A125="","",IFERROR(INDEX(Meetings!$F$6:$F$93,MATCH($A125,Meetings!$A$6:$A$93,0)),0))</f>
        <v/>
      </c>
      <c r="G125" s="56"/>
      <c r="H125" s="52"/>
      <c r="I125" s="57" t="str">
        <f t="shared" si="3"/>
        <v/>
      </c>
      <c r="J125" s="57" t="str">
        <f t="shared" si="4"/>
        <v/>
      </c>
      <c r="K125" s="57" t="str">
        <f>IF($A125="","",Settings!$C$5+SUM($J$6:$J125))</f>
        <v/>
      </c>
      <c r="L125" s="57" t="str">
        <f>IF($A125="","",MAX(Settings!$C$5,MAX($K$6:$K125)))</f>
        <v/>
      </c>
      <c r="M125" s="58" t="str">
        <f t="shared" si="5"/>
        <v/>
      </c>
    </row>
    <row r="126" spans="1:13" ht="15" customHeight="1" x14ac:dyDescent="0.25">
      <c r="A126" s="52"/>
      <c r="B126" s="53" t="str">
        <f>IF($A126="","",IFERROR(INDEX(Meetings!$B$6:$B$93,MATCH($A126,Meetings!$A$6:$A$93,0)),"?"))</f>
        <v/>
      </c>
      <c r="C126" s="53" t="str">
        <f>IF($A126="","",IFERROR(INDEX(Meetings!$C$6:$C$93,MATCH($A126,Meetings!$A$6:$A$93,0)),"?"))</f>
        <v/>
      </c>
      <c r="D126" s="52"/>
      <c r="E126" s="54"/>
      <c r="F126" s="55" t="str">
        <f>IF($A126="","",IFERROR(INDEX(Meetings!$F$6:$F$93,MATCH($A126,Meetings!$A$6:$A$93,0)),0))</f>
        <v/>
      </c>
      <c r="G126" s="56"/>
      <c r="H126" s="52"/>
      <c r="I126" s="57" t="str">
        <f t="shared" si="3"/>
        <v/>
      </c>
      <c r="J126" s="57" t="str">
        <f t="shared" si="4"/>
        <v/>
      </c>
      <c r="K126" s="57" t="str">
        <f>IF($A126="","",Settings!$C$5+SUM($J$6:$J126))</f>
        <v/>
      </c>
      <c r="L126" s="57" t="str">
        <f>IF($A126="","",MAX(Settings!$C$5,MAX($K$6:$K126)))</f>
        <v/>
      </c>
      <c r="M126" s="58" t="str">
        <f t="shared" si="5"/>
        <v/>
      </c>
    </row>
    <row r="127" spans="1:13" ht="15" customHeight="1" x14ac:dyDescent="0.25">
      <c r="A127" s="52"/>
      <c r="B127" s="53" t="str">
        <f>IF($A127="","",IFERROR(INDEX(Meetings!$B$6:$B$93,MATCH($A127,Meetings!$A$6:$A$93,0)),"?"))</f>
        <v/>
      </c>
      <c r="C127" s="53" t="str">
        <f>IF($A127="","",IFERROR(INDEX(Meetings!$C$6:$C$93,MATCH($A127,Meetings!$A$6:$A$93,0)),"?"))</f>
        <v/>
      </c>
      <c r="D127" s="52"/>
      <c r="E127" s="54"/>
      <c r="F127" s="55" t="str">
        <f>IF($A127="","",IFERROR(INDEX(Meetings!$F$6:$F$93,MATCH($A127,Meetings!$A$6:$A$93,0)),0))</f>
        <v/>
      </c>
      <c r="G127" s="56"/>
      <c r="H127" s="52"/>
      <c r="I127" s="57" t="str">
        <f t="shared" si="3"/>
        <v/>
      </c>
      <c r="J127" s="57" t="str">
        <f t="shared" si="4"/>
        <v/>
      </c>
      <c r="K127" s="57" t="str">
        <f>IF($A127="","",Settings!$C$5+SUM($J$6:$J127))</f>
        <v/>
      </c>
      <c r="L127" s="57" t="str">
        <f>IF($A127="","",MAX(Settings!$C$5,MAX($K$6:$K127)))</f>
        <v/>
      </c>
      <c r="M127" s="58" t="str">
        <f t="shared" si="5"/>
        <v/>
      </c>
    </row>
    <row r="128" spans="1:13" ht="15" customHeight="1" x14ac:dyDescent="0.25">
      <c r="A128" s="52"/>
      <c r="B128" s="53" t="str">
        <f>IF($A128="","",IFERROR(INDEX(Meetings!$B$6:$B$93,MATCH($A128,Meetings!$A$6:$A$93,0)),"?"))</f>
        <v/>
      </c>
      <c r="C128" s="53" t="str">
        <f>IF($A128="","",IFERROR(INDEX(Meetings!$C$6:$C$93,MATCH($A128,Meetings!$A$6:$A$93,0)),"?"))</f>
        <v/>
      </c>
      <c r="D128" s="52"/>
      <c r="E128" s="54"/>
      <c r="F128" s="55" t="str">
        <f>IF($A128="","",IFERROR(INDEX(Meetings!$F$6:$F$93,MATCH($A128,Meetings!$A$6:$A$93,0)),0))</f>
        <v/>
      </c>
      <c r="G128" s="56"/>
      <c r="H128" s="52"/>
      <c r="I128" s="57" t="str">
        <f t="shared" si="3"/>
        <v/>
      </c>
      <c r="J128" s="57" t="str">
        <f t="shared" si="4"/>
        <v/>
      </c>
      <c r="K128" s="57" t="str">
        <f>IF($A128="","",Settings!$C$5+SUM($J$6:$J128))</f>
        <v/>
      </c>
      <c r="L128" s="57" t="str">
        <f>IF($A128="","",MAX(Settings!$C$5,MAX($K$6:$K128)))</f>
        <v/>
      </c>
      <c r="M128" s="58" t="str">
        <f t="shared" si="5"/>
        <v/>
      </c>
    </row>
    <row r="129" spans="1:13" ht="15" customHeight="1" x14ac:dyDescent="0.25">
      <c r="A129" s="52"/>
      <c r="B129" s="53" t="str">
        <f>IF($A129="","",IFERROR(INDEX(Meetings!$B$6:$B$93,MATCH($A129,Meetings!$A$6:$A$93,0)),"?"))</f>
        <v/>
      </c>
      <c r="C129" s="53" t="str">
        <f>IF($A129="","",IFERROR(INDEX(Meetings!$C$6:$C$93,MATCH($A129,Meetings!$A$6:$A$93,0)),"?"))</f>
        <v/>
      </c>
      <c r="D129" s="52"/>
      <c r="E129" s="54"/>
      <c r="F129" s="55" t="str">
        <f>IF($A129="","",IFERROR(INDEX(Meetings!$F$6:$F$93,MATCH($A129,Meetings!$A$6:$A$93,0)),0))</f>
        <v/>
      </c>
      <c r="G129" s="56"/>
      <c r="H129" s="52"/>
      <c r="I129" s="57" t="str">
        <f t="shared" si="3"/>
        <v/>
      </c>
      <c r="J129" s="57" t="str">
        <f t="shared" si="4"/>
        <v/>
      </c>
      <c r="K129" s="57" t="str">
        <f>IF($A129="","",Settings!$C$5+SUM($J$6:$J129))</f>
        <v/>
      </c>
      <c r="L129" s="57" t="str">
        <f>IF($A129="","",MAX(Settings!$C$5,MAX($K$6:$K129)))</f>
        <v/>
      </c>
      <c r="M129" s="58" t="str">
        <f t="shared" si="5"/>
        <v/>
      </c>
    </row>
    <row r="130" spans="1:13" ht="15" customHeight="1" x14ac:dyDescent="0.25">
      <c r="A130" s="52"/>
      <c r="B130" s="53" t="str">
        <f>IF($A130="","",IFERROR(INDEX(Meetings!$B$6:$B$93,MATCH($A130,Meetings!$A$6:$A$93,0)),"?"))</f>
        <v/>
      </c>
      <c r="C130" s="53" t="str">
        <f>IF($A130="","",IFERROR(INDEX(Meetings!$C$6:$C$93,MATCH($A130,Meetings!$A$6:$A$93,0)),"?"))</f>
        <v/>
      </c>
      <c r="D130" s="52"/>
      <c r="E130" s="54"/>
      <c r="F130" s="55" t="str">
        <f>IF($A130="","",IFERROR(INDEX(Meetings!$F$6:$F$93,MATCH($A130,Meetings!$A$6:$A$93,0)),0))</f>
        <v/>
      </c>
      <c r="G130" s="56"/>
      <c r="H130" s="52"/>
      <c r="I130" s="57" t="str">
        <f t="shared" si="3"/>
        <v/>
      </c>
      <c r="J130" s="57" t="str">
        <f t="shared" si="4"/>
        <v/>
      </c>
      <c r="K130" s="57" t="str">
        <f>IF($A130="","",Settings!$C$5+SUM($J$6:$J130))</f>
        <v/>
      </c>
      <c r="L130" s="57" t="str">
        <f>IF($A130="","",MAX(Settings!$C$5,MAX($K$6:$K130)))</f>
        <v/>
      </c>
      <c r="M130" s="58" t="str">
        <f t="shared" si="5"/>
        <v/>
      </c>
    </row>
    <row r="131" spans="1:13" ht="15" customHeight="1" x14ac:dyDescent="0.25">
      <c r="A131" s="52"/>
      <c r="B131" s="53" t="str">
        <f>IF($A131="","",IFERROR(INDEX(Meetings!$B$6:$B$93,MATCH($A131,Meetings!$A$6:$A$93,0)),"?"))</f>
        <v/>
      </c>
      <c r="C131" s="53" t="str">
        <f>IF($A131="","",IFERROR(INDEX(Meetings!$C$6:$C$93,MATCH($A131,Meetings!$A$6:$A$93,0)),"?"))</f>
        <v/>
      </c>
      <c r="D131" s="52"/>
      <c r="E131" s="54"/>
      <c r="F131" s="55" t="str">
        <f>IF($A131="","",IFERROR(INDEX(Meetings!$F$6:$F$93,MATCH($A131,Meetings!$A$6:$A$93,0)),0))</f>
        <v/>
      </c>
      <c r="G131" s="56"/>
      <c r="H131" s="52"/>
      <c r="I131" s="57" t="str">
        <f t="shared" si="3"/>
        <v/>
      </c>
      <c r="J131" s="57" t="str">
        <f t="shared" si="4"/>
        <v/>
      </c>
      <c r="K131" s="57" t="str">
        <f>IF($A131="","",Settings!$C$5+SUM($J$6:$J131))</f>
        <v/>
      </c>
      <c r="L131" s="57" t="str">
        <f>IF($A131="","",MAX(Settings!$C$5,MAX($K$6:$K131)))</f>
        <v/>
      </c>
      <c r="M131" s="58" t="str">
        <f t="shared" si="5"/>
        <v/>
      </c>
    </row>
    <row r="132" spans="1:13" ht="15" customHeight="1" x14ac:dyDescent="0.25">
      <c r="A132" s="52"/>
      <c r="B132" s="53" t="str">
        <f>IF($A132="","",IFERROR(INDEX(Meetings!$B$6:$B$93,MATCH($A132,Meetings!$A$6:$A$93,0)),"?"))</f>
        <v/>
      </c>
      <c r="C132" s="53" t="str">
        <f>IF($A132="","",IFERROR(INDEX(Meetings!$C$6:$C$93,MATCH($A132,Meetings!$A$6:$A$93,0)),"?"))</f>
        <v/>
      </c>
      <c r="D132" s="52"/>
      <c r="E132" s="54"/>
      <c r="F132" s="55" t="str">
        <f>IF($A132="","",IFERROR(INDEX(Meetings!$F$6:$F$93,MATCH($A132,Meetings!$A$6:$A$93,0)),0))</f>
        <v/>
      </c>
      <c r="G132" s="56"/>
      <c r="H132" s="52"/>
      <c r="I132" s="57" t="str">
        <f t="shared" si="3"/>
        <v/>
      </c>
      <c r="J132" s="57" t="str">
        <f t="shared" si="4"/>
        <v/>
      </c>
      <c r="K132" s="57" t="str">
        <f>IF($A132="","",Settings!$C$5+SUM($J$6:$J132))</f>
        <v/>
      </c>
      <c r="L132" s="57" t="str">
        <f>IF($A132="","",MAX(Settings!$C$5,MAX($K$6:$K132)))</f>
        <v/>
      </c>
      <c r="M132" s="58" t="str">
        <f t="shared" si="5"/>
        <v/>
      </c>
    </row>
    <row r="133" spans="1:13" ht="15" customHeight="1" x14ac:dyDescent="0.25">
      <c r="A133" s="52"/>
      <c r="B133" s="53" t="str">
        <f>IF($A133="","",IFERROR(INDEX(Meetings!$B$6:$B$93,MATCH($A133,Meetings!$A$6:$A$93,0)),"?"))</f>
        <v/>
      </c>
      <c r="C133" s="53" t="str">
        <f>IF($A133="","",IFERROR(INDEX(Meetings!$C$6:$C$93,MATCH($A133,Meetings!$A$6:$A$93,0)),"?"))</f>
        <v/>
      </c>
      <c r="D133" s="52"/>
      <c r="E133" s="54"/>
      <c r="F133" s="55" t="str">
        <f>IF($A133="","",IFERROR(INDEX(Meetings!$F$6:$F$93,MATCH($A133,Meetings!$A$6:$A$93,0)),0))</f>
        <v/>
      </c>
      <c r="G133" s="56"/>
      <c r="H133" s="52"/>
      <c r="I133" s="57" t="str">
        <f t="shared" si="3"/>
        <v/>
      </c>
      <c r="J133" s="57" t="str">
        <f t="shared" si="4"/>
        <v/>
      </c>
      <c r="K133" s="57" t="str">
        <f>IF($A133="","",Settings!$C$5+SUM($J$6:$J133))</f>
        <v/>
      </c>
      <c r="L133" s="57" t="str">
        <f>IF($A133="","",MAX(Settings!$C$5,MAX($K$6:$K133)))</f>
        <v/>
      </c>
      <c r="M133" s="58" t="str">
        <f t="shared" si="5"/>
        <v/>
      </c>
    </row>
    <row r="134" spans="1:13" ht="15" customHeight="1" x14ac:dyDescent="0.25">
      <c r="A134" s="52"/>
      <c r="B134" s="53" t="str">
        <f>IF($A134="","",IFERROR(INDEX(Meetings!$B$6:$B$93,MATCH($A134,Meetings!$A$6:$A$93,0)),"?"))</f>
        <v/>
      </c>
      <c r="C134" s="53" t="str">
        <f>IF($A134="","",IFERROR(INDEX(Meetings!$C$6:$C$93,MATCH($A134,Meetings!$A$6:$A$93,0)),"?"))</f>
        <v/>
      </c>
      <c r="D134" s="52"/>
      <c r="E134" s="54"/>
      <c r="F134" s="55" t="str">
        <f>IF($A134="","",IFERROR(INDEX(Meetings!$F$6:$F$93,MATCH($A134,Meetings!$A$6:$A$93,0)),0))</f>
        <v/>
      </c>
      <c r="G134" s="56"/>
      <c r="H134" s="52"/>
      <c r="I134" s="57" t="str">
        <f t="shared" ref="I134:I197" si="6">IF($A134="","",IF(UPPER($H134&amp;"")="NR",$F134,IF($H134=1,ROUND($F134*$G134,2),0)))</f>
        <v/>
      </c>
      <c r="J134" s="57" t="str">
        <f t="shared" ref="J134:J197" si="7">IF($A134="","",$I134-$F134)</f>
        <v/>
      </c>
      <c r="K134" s="57" t="str">
        <f>IF($A134="","",Settings!$C$5+SUM($J$6:$J134))</f>
        <v/>
      </c>
      <c r="L134" s="57" t="str">
        <f>IF($A134="","",MAX(Settings!$C$5,MAX($K$6:$K134)))</f>
        <v/>
      </c>
      <c r="M134" s="58" t="str">
        <f t="shared" ref="M134:M197" si="8">IF($A134="","",IF($L134&lt;=0,0,($L134-$K134)/$L134))</f>
        <v/>
      </c>
    </row>
    <row r="135" spans="1:13" ht="15" customHeight="1" x14ac:dyDescent="0.25">
      <c r="A135" s="52"/>
      <c r="B135" s="53" t="str">
        <f>IF($A135="","",IFERROR(INDEX(Meetings!$B$6:$B$93,MATCH($A135,Meetings!$A$6:$A$93,0)),"?"))</f>
        <v/>
      </c>
      <c r="C135" s="53" t="str">
        <f>IF($A135="","",IFERROR(INDEX(Meetings!$C$6:$C$93,MATCH($A135,Meetings!$A$6:$A$93,0)),"?"))</f>
        <v/>
      </c>
      <c r="D135" s="52"/>
      <c r="E135" s="54"/>
      <c r="F135" s="55" t="str">
        <f>IF($A135="","",IFERROR(INDEX(Meetings!$F$6:$F$93,MATCH($A135,Meetings!$A$6:$A$93,0)),0))</f>
        <v/>
      </c>
      <c r="G135" s="56"/>
      <c r="H135" s="52"/>
      <c r="I135" s="57" t="str">
        <f t="shared" si="6"/>
        <v/>
      </c>
      <c r="J135" s="57" t="str">
        <f t="shared" si="7"/>
        <v/>
      </c>
      <c r="K135" s="57" t="str">
        <f>IF($A135="","",Settings!$C$5+SUM($J$6:$J135))</f>
        <v/>
      </c>
      <c r="L135" s="57" t="str">
        <f>IF($A135="","",MAX(Settings!$C$5,MAX($K$6:$K135)))</f>
        <v/>
      </c>
      <c r="M135" s="58" t="str">
        <f t="shared" si="8"/>
        <v/>
      </c>
    </row>
    <row r="136" spans="1:13" ht="15" customHeight="1" x14ac:dyDescent="0.25">
      <c r="A136" s="52"/>
      <c r="B136" s="53" t="str">
        <f>IF($A136="","",IFERROR(INDEX(Meetings!$B$6:$B$93,MATCH($A136,Meetings!$A$6:$A$93,0)),"?"))</f>
        <v/>
      </c>
      <c r="C136" s="53" t="str">
        <f>IF($A136="","",IFERROR(INDEX(Meetings!$C$6:$C$93,MATCH($A136,Meetings!$A$6:$A$93,0)),"?"))</f>
        <v/>
      </c>
      <c r="D136" s="52"/>
      <c r="E136" s="54"/>
      <c r="F136" s="55" t="str">
        <f>IF($A136="","",IFERROR(INDEX(Meetings!$F$6:$F$93,MATCH($A136,Meetings!$A$6:$A$93,0)),0))</f>
        <v/>
      </c>
      <c r="G136" s="56"/>
      <c r="H136" s="52"/>
      <c r="I136" s="57" t="str">
        <f t="shared" si="6"/>
        <v/>
      </c>
      <c r="J136" s="57" t="str">
        <f t="shared" si="7"/>
        <v/>
      </c>
      <c r="K136" s="57" t="str">
        <f>IF($A136="","",Settings!$C$5+SUM($J$6:$J136))</f>
        <v/>
      </c>
      <c r="L136" s="57" t="str">
        <f>IF($A136="","",MAX(Settings!$C$5,MAX($K$6:$K136)))</f>
        <v/>
      </c>
      <c r="M136" s="58" t="str">
        <f t="shared" si="8"/>
        <v/>
      </c>
    </row>
    <row r="137" spans="1:13" ht="15" customHeight="1" x14ac:dyDescent="0.25">
      <c r="A137" s="52"/>
      <c r="B137" s="53" t="str">
        <f>IF($A137="","",IFERROR(INDEX(Meetings!$B$6:$B$93,MATCH($A137,Meetings!$A$6:$A$93,0)),"?"))</f>
        <v/>
      </c>
      <c r="C137" s="53" t="str">
        <f>IF($A137="","",IFERROR(INDEX(Meetings!$C$6:$C$93,MATCH($A137,Meetings!$A$6:$A$93,0)),"?"))</f>
        <v/>
      </c>
      <c r="D137" s="52"/>
      <c r="E137" s="54"/>
      <c r="F137" s="55" t="str">
        <f>IF($A137="","",IFERROR(INDEX(Meetings!$F$6:$F$93,MATCH($A137,Meetings!$A$6:$A$93,0)),0))</f>
        <v/>
      </c>
      <c r="G137" s="56"/>
      <c r="H137" s="52"/>
      <c r="I137" s="57" t="str">
        <f t="shared" si="6"/>
        <v/>
      </c>
      <c r="J137" s="57" t="str">
        <f t="shared" si="7"/>
        <v/>
      </c>
      <c r="K137" s="57" t="str">
        <f>IF($A137="","",Settings!$C$5+SUM($J$6:$J137))</f>
        <v/>
      </c>
      <c r="L137" s="57" t="str">
        <f>IF($A137="","",MAX(Settings!$C$5,MAX($K$6:$K137)))</f>
        <v/>
      </c>
      <c r="M137" s="58" t="str">
        <f t="shared" si="8"/>
        <v/>
      </c>
    </row>
    <row r="138" spans="1:13" ht="15" customHeight="1" x14ac:dyDescent="0.25">
      <c r="A138" s="52"/>
      <c r="B138" s="53" t="str">
        <f>IF($A138="","",IFERROR(INDEX(Meetings!$B$6:$B$93,MATCH($A138,Meetings!$A$6:$A$93,0)),"?"))</f>
        <v/>
      </c>
      <c r="C138" s="53" t="str">
        <f>IF($A138="","",IFERROR(INDEX(Meetings!$C$6:$C$93,MATCH($A138,Meetings!$A$6:$A$93,0)),"?"))</f>
        <v/>
      </c>
      <c r="D138" s="52"/>
      <c r="E138" s="54"/>
      <c r="F138" s="55" t="str">
        <f>IF($A138="","",IFERROR(INDEX(Meetings!$F$6:$F$93,MATCH($A138,Meetings!$A$6:$A$93,0)),0))</f>
        <v/>
      </c>
      <c r="G138" s="56"/>
      <c r="H138" s="52"/>
      <c r="I138" s="57" t="str">
        <f t="shared" si="6"/>
        <v/>
      </c>
      <c r="J138" s="57" t="str">
        <f t="shared" si="7"/>
        <v/>
      </c>
      <c r="K138" s="57" t="str">
        <f>IF($A138="","",Settings!$C$5+SUM($J$6:$J138))</f>
        <v/>
      </c>
      <c r="L138" s="57" t="str">
        <f>IF($A138="","",MAX(Settings!$C$5,MAX($K$6:$K138)))</f>
        <v/>
      </c>
      <c r="M138" s="58" t="str">
        <f t="shared" si="8"/>
        <v/>
      </c>
    </row>
    <row r="139" spans="1:13" ht="15" customHeight="1" x14ac:dyDescent="0.25">
      <c r="A139" s="52"/>
      <c r="B139" s="53" t="str">
        <f>IF($A139="","",IFERROR(INDEX(Meetings!$B$6:$B$93,MATCH($A139,Meetings!$A$6:$A$93,0)),"?"))</f>
        <v/>
      </c>
      <c r="C139" s="53" t="str">
        <f>IF($A139="","",IFERROR(INDEX(Meetings!$C$6:$C$93,MATCH($A139,Meetings!$A$6:$A$93,0)),"?"))</f>
        <v/>
      </c>
      <c r="D139" s="52"/>
      <c r="E139" s="54"/>
      <c r="F139" s="55" t="str">
        <f>IF($A139="","",IFERROR(INDEX(Meetings!$F$6:$F$93,MATCH($A139,Meetings!$A$6:$A$93,0)),0))</f>
        <v/>
      </c>
      <c r="G139" s="56"/>
      <c r="H139" s="52"/>
      <c r="I139" s="57" t="str">
        <f t="shared" si="6"/>
        <v/>
      </c>
      <c r="J139" s="57" t="str">
        <f t="shared" si="7"/>
        <v/>
      </c>
      <c r="K139" s="57" t="str">
        <f>IF($A139="","",Settings!$C$5+SUM($J$6:$J139))</f>
        <v/>
      </c>
      <c r="L139" s="57" t="str">
        <f>IF($A139="","",MAX(Settings!$C$5,MAX($K$6:$K139)))</f>
        <v/>
      </c>
      <c r="M139" s="58" t="str">
        <f t="shared" si="8"/>
        <v/>
      </c>
    </row>
    <row r="140" spans="1:13" ht="15" customHeight="1" x14ac:dyDescent="0.25">
      <c r="A140" s="52"/>
      <c r="B140" s="53" t="str">
        <f>IF($A140="","",IFERROR(INDEX(Meetings!$B$6:$B$93,MATCH($A140,Meetings!$A$6:$A$93,0)),"?"))</f>
        <v/>
      </c>
      <c r="C140" s="53" t="str">
        <f>IF($A140="","",IFERROR(INDEX(Meetings!$C$6:$C$93,MATCH($A140,Meetings!$A$6:$A$93,0)),"?"))</f>
        <v/>
      </c>
      <c r="D140" s="52"/>
      <c r="E140" s="54"/>
      <c r="F140" s="55" t="str">
        <f>IF($A140="","",IFERROR(INDEX(Meetings!$F$6:$F$93,MATCH($A140,Meetings!$A$6:$A$93,0)),0))</f>
        <v/>
      </c>
      <c r="G140" s="56"/>
      <c r="H140" s="52"/>
      <c r="I140" s="57" t="str">
        <f t="shared" si="6"/>
        <v/>
      </c>
      <c r="J140" s="57" t="str">
        <f t="shared" si="7"/>
        <v/>
      </c>
      <c r="K140" s="57" t="str">
        <f>IF($A140="","",Settings!$C$5+SUM($J$6:$J140))</f>
        <v/>
      </c>
      <c r="L140" s="57" t="str">
        <f>IF($A140="","",MAX(Settings!$C$5,MAX($K$6:$K140)))</f>
        <v/>
      </c>
      <c r="M140" s="58" t="str">
        <f t="shared" si="8"/>
        <v/>
      </c>
    </row>
    <row r="141" spans="1:13" ht="15" customHeight="1" x14ac:dyDescent="0.25">
      <c r="A141" s="52"/>
      <c r="B141" s="53" t="str">
        <f>IF($A141="","",IFERROR(INDEX(Meetings!$B$6:$B$93,MATCH($A141,Meetings!$A$6:$A$93,0)),"?"))</f>
        <v/>
      </c>
      <c r="C141" s="53" t="str">
        <f>IF($A141="","",IFERROR(INDEX(Meetings!$C$6:$C$93,MATCH($A141,Meetings!$A$6:$A$93,0)),"?"))</f>
        <v/>
      </c>
      <c r="D141" s="52"/>
      <c r="E141" s="54"/>
      <c r="F141" s="55" t="str">
        <f>IF($A141="","",IFERROR(INDEX(Meetings!$F$6:$F$93,MATCH($A141,Meetings!$A$6:$A$93,0)),0))</f>
        <v/>
      </c>
      <c r="G141" s="56"/>
      <c r="H141" s="52"/>
      <c r="I141" s="57" t="str">
        <f t="shared" si="6"/>
        <v/>
      </c>
      <c r="J141" s="57" t="str">
        <f t="shared" si="7"/>
        <v/>
      </c>
      <c r="K141" s="57" t="str">
        <f>IF($A141="","",Settings!$C$5+SUM($J$6:$J141))</f>
        <v/>
      </c>
      <c r="L141" s="57" t="str">
        <f>IF($A141="","",MAX(Settings!$C$5,MAX($K$6:$K141)))</f>
        <v/>
      </c>
      <c r="M141" s="58" t="str">
        <f t="shared" si="8"/>
        <v/>
      </c>
    </row>
    <row r="142" spans="1:13" ht="15" customHeight="1" x14ac:dyDescent="0.25">
      <c r="A142" s="52"/>
      <c r="B142" s="53" t="str">
        <f>IF($A142="","",IFERROR(INDEX(Meetings!$B$6:$B$93,MATCH($A142,Meetings!$A$6:$A$93,0)),"?"))</f>
        <v/>
      </c>
      <c r="C142" s="53" t="str">
        <f>IF($A142="","",IFERROR(INDEX(Meetings!$C$6:$C$93,MATCH($A142,Meetings!$A$6:$A$93,0)),"?"))</f>
        <v/>
      </c>
      <c r="D142" s="52"/>
      <c r="E142" s="54"/>
      <c r="F142" s="55" t="str">
        <f>IF($A142="","",IFERROR(INDEX(Meetings!$F$6:$F$93,MATCH($A142,Meetings!$A$6:$A$93,0)),0))</f>
        <v/>
      </c>
      <c r="G142" s="56"/>
      <c r="H142" s="52"/>
      <c r="I142" s="57" t="str">
        <f t="shared" si="6"/>
        <v/>
      </c>
      <c r="J142" s="57" t="str">
        <f t="shared" si="7"/>
        <v/>
      </c>
      <c r="K142" s="57" t="str">
        <f>IF($A142="","",Settings!$C$5+SUM($J$6:$J142))</f>
        <v/>
      </c>
      <c r="L142" s="57" t="str">
        <f>IF($A142="","",MAX(Settings!$C$5,MAX($K$6:$K142)))</f>
        <v/>
      </c>
      <c r="M142" s="58" t="str">
        <f t="shared" si="8"/>
        <v/>
      </c>
    </row>
    <row r="143" spans="1:13" ht="15" customHeight="1" x14ac:dyDescent="0.25">
      <c r="A143" s="52"/>
      <c r="B143" s="53" t="str">
        <f>IF($A143="","",IFERROR(INDEX(Meetings!$B$6:$B$93,MATCH($A143,Meetings!$A$6:$A$93,0)),"?"))</f>
        <v/>
      </c>
      <c r="C143" s="53" t="str">
        <f>IF($A143="","",IFERROR(INDEX(Meetings!$C$6:$C$93,MATCH($A143,Meetings!$A$6:$A$93,0)),"?"))</f>
        <v/>
      </c>
      <c r="D143" s="52"/>
      <c r="E143" s="54"/>
      <c r="F143" s="55" t="str">
        <f>IF($A143="","",IFERROR(INDEX(Meetings!$F$6:$F$93,MATCH($A143,Meetings!$A$6:$A$93,0)),0))</f>
        <v/>
      </c>
      <c r="G143" s="56"/>
      <c r="H143" s="52"/>
      <c r="I143" s="57" t="str">
        <f t="shared" si="6"/>
        <v/>
      </c>
      <c r="J143" s="57" t="str">
        <f t="shared" si="7"/>
        <v/>
      </c>
      <c r="K143" s="57" t="str">
        <f>IF($A143="","",Settings!$C$5+SUM($J$6:$J143))</f>
        <v/>
      </c>
      <c r="L143" s="57" t="str">
        <f>IF($A143="","",MAX(Settings!$C$5,MAX($K$6:$K143)))</f>
        <v/>
      </c>
      <c r="M143" s="58" t="str">
        <f t="shared" si="8"/>
        <v/>
      </c>
    </row>
    <row r="144" spans="1:13" ht="15" customHeight="1" x14ac:dyDescent="0.25">
      <c r="A144" s="52"/>
      <c r="B144" s="53" t="str">
        <f>IF($A144="","",IFERROR(INDEX(Meetings!$B$6:$B$93,MATCH($A144,Meetings!$A$6:$A$93,0)),"?"))</f>
        <v/>
      </c>
      <c r="C144" s="53" t="str">
        <f>IF($A144="","",IFERROR(INDEX(Meetings!$C$6:$C$93,MATCH($A144,Meetings!$A$6:$A$93,0)),"?"))</f>
        <v/>
      </c>
      <c r="D144" s="52"/>
      <c r="E144" s="54"/>
      <c r="F144" s="55" t="str">
        <f>IF($A144="","",IFERROR(INDEX(Meetings!$F$6:$F$93,MATCH($A144,Meetings!$A$6:$A$93,0)),0))</f>
        <v/>
      </c>
      <c r="G144" s="56"/>
      <c r="H144" s="52"/>
      <c r="I144" s="57" t="str">
        <f t="shared" si="6"/>
        <v/>
      </c>
      <c r="J144" s="57" t="str">
        <f t="shared" si="7"/>
        <v/>
      </c>
      <c r="K144" s="57" t="str">
        <f>IF($A144="","",Settings!$C$5+SUM($J$6:$J144))</f>
        <v/>
      </c>
      <c r="L144" s="57" t="str">
        <f>IF($A144="","",MAX(Settings!$C$5,MAX($K$6:$K144)))</f>
        <v/>
      </c>
      <c r="M144" s="58" t="str">
        <f t="shared" si="8"/>
        <v/>
      </c>
    </row>
    <row r="145" spans="1:13" ht="15" customHeight="1" x14ac:dyDescent="0.25">
      <c r="A145" s="52"/>
      <c r="B145" s="53" t="str">
        <f>IF($A145="","",IFERROR(INDEX(Meetings!$B$6:$B$93,MATCH($A145,Meetings!$A$6:$A$93,0)),"?"))</f>
        <v/>
      </c>
      <c r="C145" s="53" t="str">
        <f>IF($A145="","",IFERROR(INDEX(Meetings!$C$6:$C$93,MATCH($A145,Meetings!$A$6:$A$93,0)),"?"))</f>
        <v/>
      </c>
      <c r="D145" s="52"/>
      <c r="E145" s="54"/>
      <c r="F145" s="55" t="str">
        <f>IF($A145="","",IFERROR(INDEX(Meetings!$F$6:$F$93,MATCH($A145,Meetings!$A$6:$A$93,0)),0))</f>
        <v/>
      </c>
      <c r="G145" s="56"/>
      <c r="H145" s="52"/>
      <c r="I145" s="57" t="str">
        <f t="shared" si="6"/>
        <v/>
      </c>
      <c r="J145" s="57" t="str">
        <f t="shared" si="7"/>
        <v/>
      </c>
      <c r="K145" s="57" t="str">
        <f>IF($A145="","",Settings!$C$5+SUM($J$6:$J145))</f>
        <v/>
      </c>
      <c r="L145" s="57" t="str">
        <f>IF($A145="","",MAX(Settings!$C$5,MAX($K$6:$K145)))</f>
        <v/>
      </c>
      <c r="M145" s="58" t="str">
        <f t="shared" si="8"/>
        <v/>
      </c>
    </row>
    <row r="146" spans="1:13" ht="15" customHeight="1" x14ac:dyDescent="0.25">
      <c r="A146" s="52"/>
      <c r="B146" s="53" t="str">
        <f>IF($A146="","",IFERROR(INDEX(Meetings!$B$6:$B$93,MATCH($A146,Meetings!$A$6:$A$93,0)),"?"))</f>
        <v/>
      </c>
      <c r="C146" s="53" t="str">
        <f>IF($A146="","",IFERROR(INDEX(Meetings!$C$6:$C$93,MATCH($A146,Meetings!$A$6:$A$93,0)),"?"))</f>
        <v/>
      </c>
      <c r="D146" s="52"/>
      <c r="E146" s="54"/>
      <c r="F146" s="55" t="str">
        <f>IF($A146="","",IFERROR(INDEX(Meetings!$F$6:$F$93,MATCH($A146,Meetings!$A$6:$A$93,0)),0))</f>
        <v/>
      </c>
      <c r="G146" s="56"/>
      <c r="H146" s="52"/>
      <c r="I146" s="57" t="str">
        <f t="shared" si="6"/>
        <v/>
      </c>
      <c r="J146" s="57" t="str">
        <f t="shared" si="7"/>
        <v/>
      </c>
      <c r="K146" s="57" t="str">
        <f>IF($A146="","",Settings!$C$5+SUM($J$6:$J146))</f>
        <v/>
      </c>
      <c r="L146" s="57" t="str">
        <f>IF($A146="","",MAX(Settings!$C$5,MAX($K$6:$K146)))</f>
        <v/>
      </c>
      <c r="M146" s="58" t="str">
        <f t="shared" si="8"/>
        <v/>
      </c>
    </row>
    <row r="147" spans="1:13" ht="15" customHeight="1" x14ac:dyDescent="0.25">
      <c r="A147" s="52"/>
      <c r="B147" s="53" t="str">
        <f>IF($A147="","",IFERROR(INDEX(Meetings!$B$6:$B$93,MATCH($A147,Meetings!$A$6:$A$93,0)),"?"))</f>
        <v/>
      </c>
      <c r="C147" s="53" t="str">
        <f>IF($A147="","",IFERROR(INDEX(Meetings!$C$6:$C$93,MATCH($A147,Meetings!$A$6:$A$93,0)),"?"))</f>
        <v/>
      </c>
      <c r="D147" s="52"/>
      <c r="E147" s="54"/>
      <c r="F147" s="55" t="str">
        <f>IF($A147="","",IFERROR(INDEX(Meetings!$F$6:$F$93,MATCH($A147,Meetings!$A$6:$A$93,0)),0))</f>
        <v/>
      </c>
      <c r="G147" s="56"/>
      <c r="H147" s="52"/>
      <c r="I147" s="57" t="str">
        <f t="shared" si="6"/>
        <v/>
      </c>
      <c r="J147" s="57" t="str">
        <f t="shared" si="7"/>
        <v/>
      </c>
      <c r="K147" s="57" t="str">
        <f>IF($A147="","",Settings!$C$5+SUM($J$6:$J147))</f>
        <v/>
      </c>
      <c r="L147" s="57" t="str">
        <f>IF($A147="","",MAX(Settings!$C$5,MAX($K$6:$K147)))</f>
        <v/>
      </c>
      <c r="M147" s="58" t="str">
        <f t="shared" si="8"/>
        <v/>
      </c>
    </row>
    <row r="148" spans="1:13" ht="15" customHeight="1" x14ac:dyDescent="0.25">
      <c r="A148" s="52"/>
      <c r="B148" s="53" t="str">
        <f>IF($A148="","",IFERROR(INDEX(Meetings!$B$6:$B$93,MATCH($A148,Meetings!$A$6:$A$93,0)),"?"))</f>
        <v/>
      </c>
      <c r="C148" s="53" t="str">
        <f>IF($A148="","",IFERROR(INDEX(Meetings!$C$6:$C$93,MATCH($A148,Meetings!$A$6:$A$93,0)),"?"))</f>
        <v/>
      </c>
      <c r="D148" s="52"/>
      <c r="E148" s="54"/>
      <c r="F148" s="55" t="str">
        <f>IF($A148="","",IFERROR(INDEX(Meetings!$F$6:$F$93,MATCH($A148,Meetings!$A$6:$A$93,0)),0))</f>
        <v/>
      </c>
      <c r="G148" s="56"/>
      <c r="H148" s="52"/>
      <c r="I148" s="57" t="str">
        <f t="shared" si="6"/>
        <v/>
      </c>
      <c r="J148" s="57" t="str">
        <f t="shared" si="7"/>
        <v/>
      </c>
      <c r="K148" s="57" t="str">
        <f>IF($A148="","",Settings!$C$5+SUM($J$6:$J148))</f>
        <v/>
      </c>
      <c r="L148" s="57" t="str">
        <f>IF($A148="","",MAX(Settings!$C$5,MAX($K$6:$K148)))</f>
        <v/>
      </c>
      <c r="M148" s="58" t="str">
        <f t="shared" si="8"/>
        <v/>
      </c>
    </row>
    <row r="149" spans="1:13" ht="15" customHeight="1" x14ac:dyDescent="0.25">
      <c r="A149" s="52"/>
      <c r="B149" s="53" t="str">
        <f>IF($A149="","",IFERROR(INDEX(Meetings!$B$6:$B$93,MATCH($A149,Meetings!$A$6:$A$93,0)),"?"))</f>
        <v/>
      </c>
      <c r="C149" s="53" t="str">
        <f>IF($A149="","",IFERROR(INDEX(Meetings!$C$6:$C$93,MATCH($A149,Meetings!$A$6:$A$93,0)),"?"))</f>
        <v/>
      </c>
      <c r="D149" s="52"/>
      <c r="E149" s="54"/>
      <c r="F149" s="55" t="str">
        <f>IF($A149="","",IFERROR(INDEX(Meetings!$F$6:$F$93,MATCH($A149,Meetings!$A$6:$A$93,0)),0))</f>
        <v/>
      </c>
      <c r="G149" s="56"/>
      <c r="H149" s="52"/>
      <c r="I149" s="57" t="str">
        <f t="shared" si="6"/>
        <v/>
      </c>
      <c r="J149" s="57" t="str">
        <f t="shared" si="7"/>
        <v/>
      </c>
      <c r="K149" s="57" t="str">
        <f>IF($A149="","",Settings!$C$5+SUM($J$6:$J149))</f>
        <v/>
      </c>
      <c r="L149" s="57" t="str">
        <f>IF($A149="","",MAX(Settings!$C$5,MAX($K$6:$K149)))</f>
        <v/>
      </c>
      <c r="M149" s="58" t="str">
        <f t="shared" si="8"/>
        <v/>
      </c>
    </row>
    <row r="150" spans="1:13" ht="15" customHeight="1" x14ac:dyDescent="0.25">
      <c r="A150" s="52"/>
      <c r="B150" s="53" t="str">
        <f>IF($A150="","",IFERROR(INDEX(Meetings!$B$6:$B$93,MATCH($A150,Meetings!$A$6:$A$93,0)),"?"))</f>
        <v/>
      </c>
      <c r="C150" s="53" t="str">
        <f>IF($A150="","",IFERROR(INDEX(Meetings!$C$6:$C$93,MATCH($A150,Meetings!$A$6:$A$93,0)),"?"))</f>
        <v/>
      </c>
      <c r="D150" s="52"/>
      <c r="E150" s="54"/>
      <c r="F150" s="55" t="str">
        <f>IF($A150="","",IFERROR(INDEX(Meetings!$F$6:$F$93,MATCH($A150,Meetings!$A$6:$A$93,0)),0))</f>
        <v/>
      </c>
      <c r="G150" s="56"/>
      <c r="H150" s="52"/>
      <c r="I150" s="57" t="str">
        <f t="shared" si="6"/>
        <v/>
      </c>
      <c r="J150" s="57" t="str">
        <f t="shared" si="7"/>
        <v/>
      </c>
      <c r="K150" s="57" t="str">
        <f>IF($A150="","",Settings!$C$5+SUM($J$6:$J150))</f>
        <v/>
      </c>
      <c r="L150" s="57" t="str">
        <f>IF($A150="","",MAX(Settings!$C$5,MAX($K$6:$K150)))</f>
        <v/>
      </c>
      <c r="M150" s="58" t="str">
        <f t="shared" si="8"/>
        <v/>
      </c>
    </row>
    <row r="151" spans="1:13" ht="15" customHeight="1" x14ac:dyDescent="0.25">
      <c r="A151" s="52"/>
      <c r="B151" s="53" t="str">
        <f>IF($A151="","",IFERROR(INDEX(Meetings!$B$6:$B$93,MATCH($A151,Meetings!$A$6:$A$93,0)),"?"))</f>
        <v/>
      </c>
      <c r="C151" s="53" t="str">
        <f>IF($A151="","",IFERROR(INDEX(Meetings!$C$6:$C$93,MATCH($A151,Meetings!$A$6:$A$93,0)),"?"))</f>
        <v/>
      </c>
      <c r="D151" s="52"/>
      <c r="E151" s="54"/>
      <c r="F151" s="55" t="str">
        <f>IF($A151="","",IFERROR(INDEX(Meetings!$F$6:$F$93,MATCH($A151,Meetings!$A$6:$A$93,0)),0))</f>
        <v/>
      </c>
      <c r="G151" s="56"/>
      <c r="H151" s="52"/>
      <c r="I151" s="57" t="str">
        <f t="shared" si="6"/>
        <v/>
      </c>
      <c r="J151" s="57" t="str">
        <f t="shared" si="7"/>
        <v/>
      </c>
      <c r="K151" s="57" t="str">
        <f>IF($A151="","",Settings!$C$5+SUM($J$6:$J151))</f>
        <v/>
      </c>
      <c r="L151" s="57" t="str">
        <f>IF($A151="","",MAX(Settings!$C$5,MAX($K$6:$K151)))</f>
        <v/>
      </c>
      <c r="M151" s="58" t="str">
        <f t="shared" si="8"/>
        <v/>
      </c>
    </row>
    <row r="152" spans="1:13" ht="15" customHeight="1" x14ac:dyDescent="0.25">
      <c r="A152" s="52"/>
      <c r="B152" s="53" t="str">
        <f>IF($A152="","",IFERROR(INDEX(Meetings!$B$6:$B$93,MATCH($A152,Meetings!$A$6:$A$93,0)),"?"))</f>
        <v/>
      </c>
      <c r="C152" s="53" t="str">
        <f>IF($A152="","",IFERROR(INDEX(Meetings!$C$6:$C$93,MATCH($A152,Meetings!$A$6:$A$93,0)),"?"))</f>
        <v/>
      </c>
      <c r="D152" s="52"/>
      <c r="E152" s="54"/>
      <c r="F152" s="55" t="str">
        <f>IF($A152="","",IFERROR(INDEX(Meetings!$F$6:$F$93,MATCH($A152,Meetings!$A$6:$A$93,0)),0))</f>
        <v/>
      </c>
      <c r="G152" s="56"/>
      <c r="H152" s="52"/>
      <c r="I152" s="57" t="str">
        <f t="shared" si="6"/>
        <v/>
      </c>
      <c r="J152" s="57" t="str">
        <f t="shared" si="7"/>
        <v/>
      </c>
      <c r="K152" s="57" t="str">
        <f>IF($A152="","",Settings!$C$5+SUM($J$6:$J152))</f>
        <v/>
      </c>
      <c r="L152" s="57" t="str">
        <f>IF($A152="","",MAX(Settings!$C$5,MAX($K$6:$K152)))</f>
        <v/>
      </c>
      <c r="M152" s="58" t="str">
        <f t="shared" si="8"/>
        <v/>
      </c>
    </row>
    <row r="153" spans="1:13" ht="15" customHeight="1" x14ac:dyDescent="0.25">
      <c r="A153" s="52"/>
      <c r="B153" s="53" t="str">
        <f>IF($A153="","",IFERROR(INDEX(Meetings!$B$6:$B$93,MATCH($A153,Meetings!$A$6:$A$93,0)),"?"))</f>
        <v/>
      </c>
      <c r="C153" s="53" t="str">
        <f>IF($A153="","",IFERROR(INDEX(Meetings!$C$6:$C$93,MATCH($A153,Meetings!$A$6:$A$93,0)),"?"))</f>
        <v/>
      </c>
      <c r="D153" s="52"/>
      <c r="E153" s="54"/>
      <c r="F153" s="55" t="str">
        <f>IF($A153="","",IFERROR(INDEX(Meetings!$F$6:$F$93,MATCH($A153,Meetings!$A$6:$A$93,0)),0))</f>
        <v/>
      </c>
      <c r="G153" s="56"/>
      <c r="H153" s="52"/>
      <c r="I153" s="57" t="str">
        <f t="shared" si="6"/>
        <v/>
      </c>
      <c r="J153" s="57" t="str">
        <f t="shared" si="7"/>
        <v/>
      </c>
      <c r="K153" s="57" t="str">
        <f>IF($A153="","",Settings!$C$5+SUM($J$6:$J153))</f>
        <v/>
      </c>
      <c r="L153" s="57" t="str">
        <f>IF($A153="","",MAX(Settings!$C$5,MAX($K$6:$K153)))</f>
        <v/>
      </c>
      <c r="M153" s="58" t="str">
        <f t="shared" si="8"/>
        <v/>
      </c>
    </row>
    <row r="154" spans="1:13" ht="15" customHeight="1" x14ac:dyDescent="0.25">
      <c r="A154" s="52"/>
      <c r="B154" s="53" t="str">
        <f>IF($A154="","",IFERROR(INDEX(Meetings!$B$6:$B$93,MATCH($A154,Meetings!$A$6:$A$93,0)),"?"))</f>
        <v/>
      </c>
      <c r="C154" s="53" t="str">
        <f>IF($A154="","",IFERROR(INDEX(Meetings!$C$6:$C$93,MATCH($A154,Meetings!$A$6:$A$93,0)),"?"))</f>
        <v/>
      </c>
      <c r="D154" s="52"/>
      <c r="E154" s="54"/>
      <c r="F154" s="55" t="str">
        <f>IF($A154="","",IFERROR(INDEX(Meetings!$F$6:$F$93,MATCH($A154,Meetings!$A$6:$A$93,0)),0))</f>
        <v/>
      </c>
      <c r="G154" s="56"/>
      <c r="H154" s="52"/>
      <c r="I154" s="57" t="str">
        <f t="shared" si="6"/>
        <v/>
      </c>
      <c r="J154" s="57" t="str">
        <f t="shared" si="7"/>
        <v/>
      </c>
      <c r="K154" s="57" t="str">
        <f>IF($A154="","",Settings!$C$5+SUM($J$6:$J154))</f>
        <v/>
      </c>
      <c r="L154" s="57" t="str">
        <f>IF($A154="","",MAX(Settings!$C$5,MAX($K$6:$K154)))</f>
        <v/>
      </c>
      <c r="M154" s="58" t="str">
        <f t="shared" si="8"/>
        <v/>
      </c>
    </row>
    <row r="155" spans="1:13" ht="15" customHeight="1" x14ac:dyDescent="0.25">
      <c r="A155" s="52"/>
      <c r="B155" s="53" t="str">
        <f>IF($A155="","",IFERROR(INDEX(Meetings!$B$6:$B$93,MATCH($A155,Meetings!$A$6:$A$93,0)),"?"))</f>
        <v/>
      </c>
      <c r="C155" s="53" t="str">
        <f>IF($A155="","",IFERROR(INDEX(Meetings!$C$6:$C$93,MATCH($A155,Meetings!$A$6:$A$93,0)),"?"))</f>
        <v/>
      </c>
      <c r="D155" s="52"/>
      <c r="E155" s="54"/>
      <c r="F155" s="55" t="str">
        <f>IF($A155="","",IFERROR(INDEX(Meetings!$F$6:$F$93,MATCH($A155,Meetings!$A$6:$A$93,0)),0))</f>
        <v/>
      </c>
      <c r="G155" s="56"/>
      <c r="H155" s="52"/>
      <c r="I155" s="57" t="str">
        <f t="shared" si="6"/>
        <v/>
      </c>
      <c r="J155" s="57" t="str">
        <f t="shared" si="7"/>
        <v/>
      </c>
      <c r="K155" s="57" t="str">
        <f>IF($A155="","",Settings!$C$5+SUM($J$6:$J155))</f>
        <v/>
      </c>
      <c r="L155" s="57" t="str">
        <f>IF($A155="","",MAX(Settings!$C$5,MAX($K$6:$K155)))</f>
        <v/>
      </c>
      <c r="M155" s="58" t="str">
        <f t="shared" si="8"/>
        <v/>
      </c>
    </row>
    <row r="156" spans="1:13" ht="15" customHeight="1" x14ac:dyDescent="0.25">
      <c r="A156" s="52"/>
      <c r="B156" s="53" t="str">
        <f>IF($A156="","",IFERROR(INDEX(Meetings!$B$6:$B$93,MATCH($A156,Meetings!$A$6:$A$93,0)),"?"))</f>
        <v/>
      </c>
      <c r="C156" s="53" t="str">
        <f>IF($A156="","",IFERROR(INDEX(Meetings!$C$6:$C$93,MATCH($A156,Meetings!$A$6:$A$93,0)),"?"))</f>
        <v/>
      </c>
      <c r="D156" s="52"/>
      <c r="E156" s="54"/>
      <c r="F156" s="55" t="str">
        <f>IF($A156="","",IFERROR(INDEX(Meetings!$F$6:$F$93,MATCH($A156,Meetings!$A$6:$A$93,0)),0))</f>
        <v/>
      </c>
      <c r="G156" s="56"/>
      <c r="H156" s="52"/>
      <c r="I156" s="57" t="str">
        <f t="shared" si="6"/>
        <v/>
      </c>
      <c r="J156" s="57" t="str">
        <f t="shared" si="7"/>
        <v/>
      </c>
      <c r="K156" s="57" t="str">
        <f>IF($A156="","",Settings!$C$5+SUM($J$6:$J156))</f>
        <v/>
      </c>
      <c r="L156" s="57" t="str">
        <f>IF($A156="","",MAX(Settings!$C$5,MAX($K$6:$K156)))</f>
        <v/>
      </c>
      <c r="M156" s="58" t="str">
        <f t="shared" si="8"/>
        <v/>
      </c>
    </row>
    <row r="157" spans="1:13" ht="15" customHeight="1" x14ac:dyDescent="0.25">
      <c r="A157" s="52"/>
      <c r="B157" s="53" t="str">
        <f>IF($A157="","",IFERROR(INDEX(Meetings!$B$6:$B$93,MATCH($A157,Meetings!$A$6:$A$93,0)),"?"))</f>
        <v/>
      </c>
      <c r="C157" s="53" t="str">
        <f>IF($A157="","",IFERROR(INDEX(Meetings!$C$6:$C$93,MATCH($A157,Meetings!$A$6:$A$93,0)),"?"))</f>
        <v/>
      </c>
      <c r="D157" s="52"/>
      <c r="E157" s="54"/>
      <c r="F157" s="55" t="str">
        <f>IF($A157="","",IFERROR(INDEX(Meetings!$F$6:$F$93,MATCH($A157,Meetings!$A$6:$A$93,0)),0))</f>
        <v/>
      </c>
      <c r="G157" s="56"/>
      <c r="H157" s="52"/>
      <c r="I157" s="57" t="str">
        <f t="shared" si="6"/>
        <v/>
      </c>
      <c r="J157" s="57" t="str">
        <f t="shared" si="7"/>
        <v/>
      </c>
      <c r="K157" s="57" t="str">
        <f>IF($A157="","",Settings!$C$5+SUM($J$6:$J157))</f>
        <v/>
      </c>
      <c r="L157" s="57" t="str">
        <f>IF($A157="","",MAX(Settings!$C$5,MAX($K$6:$K157)))</f>
        <v/>
      </c>
      <c r="M157" s="58" t="str">
        <f t="shared" si="8"/>
        <v/>
      </c>
    </row>
    <row r="158" spans="1:13" ht="15" customHeight="1" x14ac:dyDescent="0.25">
      <c r="A158" s="52"/>
      <c r="B158" s="53" t="str">
        <f>IF($A158="","",IFERROR(INDEX(Meetings!$B$6:$B$93,MATCH($A158,Meetings!$A$6:$A$93,0)),"?"))</f>
        <v/>
      </c>
      <c r="C158" s="53" t="str">
        <f>IF($A158="","",IFERROR(INDEX(Meetings!$C$6:$C$93,MATCH($A158,Meetings!$A$6:$A$93,0)),"?"))</f>
        <v/>
      </c>
      <c r="D158" s="52"/>
      <c r="E158" s="54"/>
      <c r="F158" s="55" t="str">
        <f>IF($A158="","",IFERROR(INDEX(Meetings!$F$6:$F$93,MATCH($A158,Meetings!$A$6:$A$93,0)),0))</f>
        <v/>
      </c>
      <c r="G158" s="56"/>
      <c r="H158" s="52"/>
      <c r="I158" s="57" t="str">
        <f t="shared" si="6"/>
        <v/>
      </c>
      <c r="J158" s="57" t="str">
        <f t="shared" si="7"/>
        <v/>
      </c>
      <c r="K158" s="57" t="str">
        <f>IF($A158="","",Settings!$C$5+SUM($J$6:$J158))</f>
        <v/>
      </c>
      <c r="L158" s="57" t="str">
        <f>IF($A158="","",MAX(Settings!$C$5,MAX($K$6:$K158)))</f>
        <v/>
      </c>
      <c r="M158" s="58" t="str">
        <f t="shared" si="8"/>
        <v/>
      </c>
    </row>
    <row r="159" spans="1:13" ht="15" customHeight="1" x14ac:dyDescent="0.25">
      <c r="A159" s="52"/>
      <c r="B159" s="53" t="str">
        <f>IF($A159="","",IFERROR(INDEX(Meetings!$B$6:$B$93,MATCH($A159,Meetings!$A$6:$A$93,0)),"?"))</f>
        <v/>
      </c>
      <c r="C159" s="53" t="str">
        <f>IF($A159="","",IFERROR(INDEX(Meetings!$C$6:$C$93,MATCH($A159,Meetings!$A$6:$A$93,0)),"?"))</f>
        <v/>
      </c>
      <c r="D159" s="52"/>
      <c r="E159" s="54"/>
      <c r="F159" s="55" t="str">
        <f>IF($A159="","",IFERROR(INDEX(Meetings!$F$6:$F$93,MATCH($A159,Meetings!$A$6:$A$93,0)),0))</f>
        <v/>
      </c>
      <c r="G159" s="56"/>
      <c r="H159" s="52"/>
      <c r="I159" s="57" t="str">
        <f t="shared" si="6"/>
        <v/>
      </c>
      <c r="J159" s="57" t="str">
        <f t="shared" si="7"/>
        <v/>
      </c>
      <c r="K159" s="57" t="str">
        <f>IF($A159="","",Settings!$C$5+SUM($J$6:$J159))</f>
        <v/>
      </c>
      <c r="L159" s="57" t="str">
        <f>IF($A159="","",MAX(Settings!$C$5,MAX($K$6:$K159)))</f>
        <v/>
      </c>
      <c r="M159" s="58" t="str">
        <f t="shared" si="8"/>
        <v/>
      </c>
    </row>
    <row r="160" spans="1:13" ht="15" customHeight="1" x14ac:dyDescent="0.25">
      <c r="A160" s="52"/>
      <c r="B160" s="53" t="str">
        <f>IF($A160="","",IFERROR(INDEX(Meetings!$B$6:$B$93,MATCH($A160,Meetings!$A$6:$A$93,0)),"?"))</f>
        <v/>
      </c>
      <c r="C160" s="53" t="str">
        <f>IF($A160="","",IFERROR(INDEX(Meetings!$C$6:$C$93,MATCH($A160,Meetings!$A$6:$A$93,0)),"?"))</f>
        <v/>
      </c>
      <c r="D160" s="52"/>
      <c r="E160" s="54"/>
      <c r="F160" s="55" t="str">
        <f>IF($A160="","",IFERROR(INDEX(Meetings!$F$6:$F$93,MATCH($A160,Meetings!$A$6:$A$93,0)),0))</f>
        <v/>
      </c>
      <c r="G160" s="56"/>
      <c r="H160" s="52"/>
      <c r="I160" s="57" t="str">
        <f t="shared" si="6"/>
        <v/>
      </c>
      <c r="J160" s="57" t="str">
        <f t="shared" si="7"/>
        <v/>
      </c>
      <c r="K160" s="57" t="str">
        <f>IF($A160="","",Settings!$C$5+SUM($J$6:$J160))</f>
        <v/>
      </c>
      <c r="L160" s="57" t="str">
        <f>IF($A160="","",MAX(Settings!$C$5,MAX($K$6:$K160)))</f>
        <v/>
      </c>
      <c r="M160" s="58" t="str">
        <f t="shared" si="8"/>
        <v/>
      </c>
    </row>
    <row r="161" spans="1:13" ht="15" customHeight="1" x14ac:dyDescent="0.25">
      <c r="A161" s="52"/>
      <c r="B161" s="53" t="str">
        <f>IF($A161="","",IFERROR(INDEX(Meetings!$B$6:$B$93,MATCH($A161,Meetings!$A$6:$A$93,0)),"?"))</f>
        <v/>
      </c>
      <c r="C161" s="53" t="str">
        <f>IF($A161="","",IFERROR(INDEX(Meetings!$C$6:$C$93,MATCH($A161,Meetings!$A$6:$A$93,0)),"?"))</f>
        <v/>
      </c>
      <c r="D161" s="52"/>
      <c r="E161" s="54"/>
      <c r="F161" s="55" t="str">
        <f>IF($A161="","",IFERROR(INDEX(Meetings!$F$6:$F$93,MATCH($A161,Meetings!$A$6:$A$93,0)),0))</f>
        <v/>
      </c>
      <c r="G161" s="56"/>
      <c r="H161" s="52"/>
      <c r="I161" s="57" t="str">
        <f t="shared" si="6"/>
        <v/>
      </c>
      <c r="J161" s="57" t="str">
        <f t="shared" si="7"/>
        <v/>
      </c>
      <c r="K161" s="57" t="str">
        <f>IF($A161="","",Settings!$C$5+SUM($J$6:$J161))</f>
        <v/>
      </c>
      <c r="L161" s="57" t="str">
        <f>IF($A161="","",MAX(Settings!$C$5,MAX($K$6:$K161)))</f>
        <v/>
      </c>
      <c r="M161" s="58" t="str">
        <f t="shared" si="8"/>
        <v/>
      </c>
    </row>
    <row r="162" spans="1:13" ht="15" customHeight="1" x14ac:dyDescent="0.25">
      <c r="A162" s="52"/>
      <c r="B162" s="53" t="str">
        <f>IF($A162="","",IFERROR(INDEX(Meetings!$B$6:$B$93,MATCH($A162,Meetings!$A$6:$A$93,0)),"?"))</f>
        <v/>
      </c>
      <c r="C162" s="53" t="str">
        <f>IF($A162="","",IFERROR(INDEX(Meetings!$C$6:$C$93,MATCH($A162,Meetings!$A$6:$A$93,0)),"?"))</f>
        <v/>
      </c>
      <c r="D162" s="52"/>
      <c r="E162" s="54"/>
      <c r="F162" s="55" t="str">
        <f>IF($A162="","",IFERROR(INDEX(Meetings!$F$6:$F$93,MATCH($A162,Meetings!$A$6:$A$93,0)),0))</f>
        <v/>
      </c>
      <c r="G162" s="56"/>
      <c r="H162" s="52"/>
      <c r="I162" s="57" t="str">
        <f t="shared" si="6"/>
        <v/>
      </c>
      <c r="J162" s="57" t="str">
        <f t="shared" si="7"/>
        <v/>
      </c>
      <c r="K162" s="57" t="str">
        <f>IF($A162="","",Settings!$C$5+SUM($J$6:$J162))</f>
        <v/>
      </c>
      <c r="L162" s="57" t="str">
        <f>IF($A162="","",MAX(Settings!$C$5,MAX($K$6:$K162)))</f>
        <v/>
      </c>
      <c r="M162" s="58" t="str">
        <f t="shared" si="8"/>
        <v/>
      </c>
    </row>
    <row r="163" spans="1:13" ht="15" customHeight="1" x14ac:dyDescent="0.25">
      <c r="A163" s="52"/>
      <c r="B163" s="53" t="str">
        <f>IF($A163="","",IFERROR(INDEX(Meetings!$B$6:$B$93,MATCH($A163,Meetings!$A$6:$A$93,0)),"?"))</f>
        <v/>
      </c>
      <c r="C163" s="53" t="str">
        <f>IF($A163="","",IFERROR(INDEX(Meetings!$C$6:$C$93,MATCH($A163,Meetings!$A$6:$A$93,0)),"?"))</f>
        <v/>
      </c>
      <c r="D163" s="52"/>
      <c r="E163" s="54"/>
      <c r="F163" s="55" t="str">
        <f>IF($A163="","",IFERROR(INDEX(Meetings!$F$6:$F$93,MATCH($A163,Meetings!$A$6:$A$93,0)),0))</f>
        <v/>
      </c>
      <c r="G163" s="56"/>
      <c r="H163" s="52"/>
      <c r="I163" s="57" t="str">
        <f t="shared" si="6"/>
        <v/>
      </c>
      <c r="J163" s="57" t="str">
        <f t="shared" si="7"/>
        <v/>
      </c>
      <c r="K163" s="57" t="str">
        <f>IF($A163="","",Settings!$C$5+SUM($J$6:$J163))</f>
        <v/>
      </c>
      <c r="L163" s="57" t="str">
        <f>IF($A163="","",MAX(Settings!$C$5,MAX($K$6:$K163)))</f>
        <v/>
      </c>
      <c r="M163" s="58" t="str">
        <f t="shared" si="8"/>
        <v/>
      </c>
    </row>
    <row r="164" spans="1:13" ht="15" customHeight="1" x14ac:dyDescent="0.25">
      <c r="A164" s="52"/>
      <c r="B164" s="53" t="str">
        <f>IF($A164="","",IFERROR(INDEX(Meetings!$B$6:$B$93,MATCH($A164,Meetings!$A$6:$A$93,0)),"?"))</f>
        <v/>
      </c>
      <c r="C164" s="53" t="str">
        <f>IF($A164="","",IFERROR(INDEX(Meetings!$C$6:$C$93,MATCH($A164,Meetings!$A$6:$A$93,0)),"?"))</f>
        <v/>
      </c>
      <c r="D164" s="52"/>
      <c r="E164" s="54"/>
      <c r="F164" s="55" t="str">
        <f>IF($A164="","",IFERROR(INDEX(Meetings!$F$6:$F$93,MATCH($A164,Meetings!$A$6:$A$93,0)),0))</f>
        <v/>
      </c>
      <c r="G164" s="56"/>
      <c r="H164" s="52"/>
      <c r="I164" s="57" t="str">
        <f t="shared" si="6"/>
        <v/>
      </c>
      <c r="J164" s="57" t="str">
        <f t="shared" si="7"/>
        <v/>
      </c>
      <c r="K164" s="57" t="str">
        <f>IF($A164="","",Settings!$C$5+SUM($J$6:$J164))</f>
        <v/>
      </c>
      <c r="L164" s="57" t="str">
        <f>IF($A164="","",MAX(Settings!$C$5,MAX($K$6:$K164)))</f>
        <v/>
      </c>
      <c r="M164" s="58" t="str">
        <f t="shared" si="8"/>
        <v/>
      </c>
    </row>
    <row r="165" spans="1:13" ht="15" customHeight="1" x14ac:dyDescent="0.25">
      <c r="A165" s="52"/>
      <c r="B165" s="53" t="str">
        <f>IF($A165="","",IFERROR(INDEX(Meetings!$B$6:$B$93,MATCH($A165,Meetings!$A$6:$A$93,0)),"?"))</f>
        <v/>
      </c>
      <c r="C165" s="53" t="str">
        <f>IF($A165="","",IFERROR(INDEX(Meetings!$C$6:$C$93,MATCH($A165,Meetings!$A$6:$A$93,0)),"?"))</f>
        <v/>
      </c>
      <c r="D165" s="52"/>
      <c r="E165" s="54"/>
      <c r="F165" s="55" t="str">
        <f>IF($A165="","",IFERROR(INDEX(Meetings!$F$6:$F$93,MATCH($A165,Meetings!$A$6:$A$93,0)),0))</f>
        <v/>
      </c>
      <c r="G165" s="56"/>
      <c r="H165" s="52"/>
      <c r="I165" s="57" t="str">
        <f t="shared" si="6"/>
        <v/>
      </c>
      <c r="J165" s="57" t="str">
        <f t="shared" si="7"/>
        <v/>
      </c>
      <c r="K165" s="57" t="str">
        <f>IF($A165="","",Settings!$C$5+SUM($J$6:$J165))</f>
        <v/>
      </c>
      <c r="L165" s="57" t="str">
        <f>IF($A165="","",MAX(Settings!$C$5,MAX($K$6:$K165)))</f>
        <v/>
      </c>
      <c r="M165" s="58" t="str">
        <f t="shared" si="8"/>
        <v/>
      </c>
    </row>
    <row r="166" spans="1:13" ht="15" customHeight="1" x14ac:dyDescent="0.25">
      <c r="A166" s="52"/>
      <c r="B166" s="53" t="str">
        <f>IF($A166="","",IFERROR(INDEX(Meetings!$B$6:$B$93,MATCH($A166,Meetings!$A$6:$A$93,0)),"?"))</f>
        <v/>
      </c>
      <c r="C166" s="53" t="str">
        <f>IF($A166="","",IFERROR(INDEX(Meetings!$C$6:$C$93,MATCH($A166,Meetings!$A$6:$A$93,0)),"?"))</f>
        <v/>
      </c>
      <c r="D166" s="52"/>
      <c r="E166" s="54"/>
      <c r="F166" s="55" t="str">
        <f>IF($A166="","",IFERROR(INDEX(Meetings!$F$6:$F$93,MATCH($A166,Meetings!$A$6:$A$93,0)),0))</f>
        <v/>
      </c>
      <c r="G166" s="56"/>
      <c r="H166" s="52"/>
      <c r="I166" s="57" t="str">
        <f t="shared" si="6"/>
        <v/>
      </c>
      <c r="J166" s="57" t="str">
        <f t="shared" si="7"/>
        <v/>
      </c>
      <c r="K166" s="57" t="str">
        <f>IF($A166="","",Settings!$C$5+SUM($J$6:$J166))</f>
        <v/>
      </c>
      <c r="L166" s="57" t="str">
        <f>IF($A166="","",MAX(Settings!$C$5,MAX($K$6:$K166)))</f>
        <v/>
      </c>
      <c r="M166" s="58" t="str">
        <f t="shared" si="8"/>
        <v/>
      </c>
    </row>
    <row r="167" spans="1:13" ht="15" customHeight="1" x14ac:dyDescent="0.25">
      <c r="A167" s="52"/>
      <c r="B167" s="53" t="str">
        <f>IF($A167="","",IFERROR(INDEX(Meetings!$B$6:$B$93,MATCH($A167,Meetings!$A$6:$A$93,0)),"?"))</f>
        <v/>
      </c>
      <c r="C167" s="53" t="str">
        <f>IF($A167="","",IFERROR(INDEX(Meetings!$C$6:$C$93,MATCH($A167,Meetings!$A$6:$A$93,0)),"?"))</f>
        <v/>
      </c>
      <c r="D167" s="52"/>
      <c r="E167" s="54"/>
      <c r="F167" s="55" t="str">
        <f>IF($A167="","",IFERROR(INDEX(Meetings!$F$6:$F$93,MATCH($A167,Meetings!$A$6:$A$93,0)),0))</f>
        <v/>
      </c>
      <c r="G167" s="56"/>
      <c r="H167" s="52"/>
      <c r="I167" s="57" t="str">
        <f t="shared" si="6"/>
        <v/>
      </c>
      <c r="J167" s="57" t="str">
        <f t="shared" si="7"/>
        <v/>
      </c>
      <c r="K167" s="57" t="str">
        <f>IF($A167="","",Settings!$C$5+SUM($J$6:$J167))</f>
        <v/>
      </c>
      <c r="L167" s="57" t="str">
        <f>IF($A167="","",MAX(Settings!$C$5,MAX($K$6:$K167)))</f>
        <v/>
      </c>
      <c r="M167" s="58" t="str">
        <f t="shared" si="8"/>
        <v/>
      </c>
    </row>
    <row r="168" spans="1:13" ht="15" customHeight="1" x14ac:dyDescent="0.25">
      <c r="A168" s="52"/>
      <c r="B168" s="53" t="str">
        <f>IF($A168="","",IFERROR(INDEX(Meetings!$B$6:$B$93,MATCH($A168,Meetings!$A$6:$A$93,0)),"?"))</f>
        <v/>
      </c>
      <c r="C168" s="53" t="str">
        <f>IF($A168="","",IFERROR(INDEX(Meetings!$C$6:$C$93,MATCH($A168,Meetings!$A$6:$A$93,0)),"?"))</f>
        <v/>
      </c>
      <c r="D168" s="52"/>
      <c r="E168" s="54"/>
      <c r="F168" s="55" t="str">
        <f>IF($A168="","",IFERROR(INDEX(Meetings!$F$6:$F$93,MATCH($A168,Meetings!$A$6:$A$93,0)),0))</f>
        <v/>
      </c>
      <c r="G168" s="56"/>
      <c r="H168" s="52"/>
      <c r="I168" s="57" t="str">
        <f t="shared" si="6"/>
        <v/>
      </c>
      <c r="J168" s="57" t="str">
        <f t="shared" si="7"/>
        <v/>
      </c>
      <c r="K168" s="57" t="str">
        <f>IF($A168="","",Settings!$C$5+SUM($J$6:$J168))</f>
        <v/>
      </c>
      <c r="L168" s="57" t="str">
        <f>IF($A168="","",MAX(Settings!$C$5,MAX($K$6:$K168)))</f>
        <v/>
      </c>
      <c r="M168" s="58" t="str">
        <f t="shared" si="8"/>
        <v/>
      </c>
    </row>
    <row r="169" spans="1:13" ht="15" customHeight="1" x14ac:dyDescent="0.25">
      <c r="A169" s="52"/>
      <c r="B169" s="53" t="str">
        <f>IF($A169="","",IFERROR(INDEX(Meetings!$B$6:$B$93,MATCH($A169,Meetings!$A$6:$A$93,0)),"?"))</f>
        <v/>
      </c>
      <c r="C169" s="53" t="str">
        <f>IF($A169="","",IFERROR(INDEX(Meetings!$C$6:$C$93,MATCH($A169,Meetings!$A$6:$A$93,0)),"?"))</f>
        <v/>
      </c>
      <c r="D169" s="52"/>
      <c r="E169" s="54"/>
      <c r="F169" s="55" t="str">
        <f>IF($A169="","",IFERROR(INDEX(Meetings!$F$6:$F$93,MATCH($A169,Meetings!$A$6:$A$93,0)),0))</f>
        <v/>
      </c>
      <c r="G169" s="56"/>
      <c r="H169" s="52"/>
      <c r="I169" s="57" t="str">
        <f t="shared" si="6"/>
        <v/>
      </c>
      <c r="J169" s="57" t="str">
        <f t="shared" si="7"/>
        <v/>
      </c>
      <c r="K169" s="57" t="str">
        <f>IF($A169="","",Settings!$C$5+SUM($J$6:$J169))</f>
        <v/>
      </c>
      <c r="L169" s="57" t="str">
        <f>IF($A169="","",MAX(Settings!$C$5,MAX($K$6:$K169)))</f>
        <v/>
      </c>
      <c r="M169" s="58" t="str">
        <f t="shared" si="8"/>
        <v/>
      </c>
    </row>
    <row r="170" spans="1:13" ht="15" customHeight="1" x14ac:dyDescent="0.25">
      <c r="A170" s="52"/>
      <c r="B170" s="53" t="str">
        <f>IF($A170="","",IFERROR(INDEX(Meetings!$B$6:$B$93,MATCH($A170,Meetings!$A$6:$A$93,0)),"?"))</f>
        <v/>
      </c>
      <c r="C170" s="53" t="str">
        <f>IF($A170="","",IFERROR(INDEX(Meetings!$C$6:$C$93,MATCH($A170,Meetings!$A$6:$A$93,0)),"?"))</f>
        <v/>
      </c>
      <c r="D170" s="52"/>
      <c r="E170" s="54"/>
      <c r="F170" s="55" t="str">
        <f>IF($A170="","",IFERROR(INDEX(Meetings!$F$6:$F$93,MATCH($A170,Meetings!$A$6:$A$93,0)),0))</f>
        <v/>
      </c>
      <c r="G170" s="56"/>
      <c r="H170" s="52"/>
      <c r="I170" s="57" t="str">
        <f t="shared" si="6"/>
        <v/>
      </c>
      <c r="J170" s="57" t="str">
        <f t="shared" si="7"/>
        <v/>
      </c>
      <c r="K170" s="57" t="str">
        <f>IF($A170="","",Settings!$C$5+SUM($J$6:$J170))</f>
        <v/>
      </c>
      <c r="L170" s="57" t="str">
        <f>IF($A170="","",MAX(Settings!$C$5,MAX($K$6:$K170)))</f>
        <v/>
      </c>
      <c r="M170" s="58" t="str">
        <f t="shared" si="8"/>
        <v/>
      </c>
    </row>
    <row r="171" spans="1:13" ht="15" customHeight="1" x14ac:dyDescent="0.25">
      <c r="A171" s="52"/>
      <c r="B171" s="53" t="str">
        <f>IF($A171="","",IFERROR(INDEX(Meetings!$B$6:$B$93,MATCH($A171,Meetings!$A$6:$A$93,0)),"?"))</f>
        <v/>
      </c>
      <c r="C171" s="53" t="str">
        <f>IF($A171="","",IFERROR(INDEX(Meetings!$C$6:$C$93,MATCH($A171,Meetings!$A$6:$A$93,0)),"?"))</f>
        <v/>
      </c>
      <c r="D171" s="52"/>
      <c r="E171" s="54"/>
      <c r="F171" s="55" t="str">
        <f>IF($A171="","",IFERROR(INDEX(Meetings!$F$6:$F$93,MATCH($A171,Meetings!$A$6:$A$93,0)),0))</f>
        <v/>
      </c>
      <c r="G171" s="56"/>
      <c r="H171" s="52"/>
      <c r="I171" s="57" t="str">
        <f t="shared" si="6"/>
        <v/>
      </c>
      <c r="J171" s="57" t="str">
        <f t="shared" si="7"/>
        <v/>
      </c>
      <c r="K171" s="57" t="str">
        <f>IF($A171="","",Settings!$C$5+SUM($J$6:$J171))</f>
        <v/>
      </c>
      <c r="L171" s="57" t="str">
        <f>IF($A171="","",MAX(Settings!$C$5,MAX($K$6:$K171)))</f>
        <v/>
      </c>
      <c r="M171" s="58" t="str">
        <f t="shared" si="8"/>
        <v/>
      </c>
    </row>
    <row r="172" spans="1:13" ht="15" customHeight="1" x14ac:dyDescent="0.25">
      <c r="A172" s="52"/>
      <c r="B172" s="53" t="str">
        <f>IF($A172="","",IFERROR(INDEX(Meetings!$B$6:$B$93,MATCH($A172,Meetings!$A$6:$A$93,0)),"?"))</f>
        <v/>
      </c>
      <c r="C172" s="53" t="str">
        <f>IF($A172="","",IFERROR(INDEX(Meetings!$C$6:$C$93,MATCH($A172,Meetings!$A$6:$A$93,0)),"?"))</f>
        <v/>
      </c>
      <c r="D172" s="52"/>
      <c r="E172" s="54"/>
      <c r="F172" s="55" t="str">
        <f>IF($A172="","",IFERROR(INDEX(Meetings!$F$6:$F$93,MATCH($A172,Meetings!$A$6:$A$93,0)),0))</f>
        <v/>
      </c>
      <c r="G172" s="56"/>
      <c r="H172" s="52"/>
      <c r="I172" s="57" t="str">
        <f t="shared" si="6"/>
        <v/>
      </c>
      <c r="J172" s="57" t="str">
        <f t="shared" si="7"/>
        <v/>
      </c>
      <c r="K172" s="57" t="str">
        <f>IF($A172="","",Settings!$C$5+SUM($J$6:$J172))</f>
        <v/>
      </c>
      <c r="L172" s="57" t="str">
        <f>IF($A172="","",MAX(Settings!$C$5,MAX($K$6:$K172)))</f>
        <v/>
      </c>
      <c r="M172" s="58" t="str">
        <f t="shared" si="8"/>
        <v/>
      </c>
    </row>
    <row r="173" spans="1:13" ht="15" customHeight="1" x14ac:dyDescent="0.25">
      <c r="A173" s="52"/>
      <c r="B173" s="53" t="str">
        <f>IF($A173="","",IFERROR(INDEX(Meetings!$B$6:$B$93,MATCH($A173,Meetings!$A$6:$A$93,0)),"?"))</f>
        <v/>
      </c>
      <c r="C173" s="53" t="str">
        <f>IF($A173="","",IFERROR(INDEX(Meetings!$C$6:$C$93,MATCH($A173,Meetings!$A$6:$A$93,0)),"?"))</f>
        <v/>
      </c>
      <c r="D173" s="52"/>
      <c r="E173" s="54"/>
      <c r="F173" s="55" t="str">
        <f>IF($A173="","",IFERROR(INDEX(Meetings!$F$6:$F$93,MATCH($A173,Meetings!$A$6:$A$93,0)),0))</f>
        <v/>
      </c>
      <c r="G173" s="56"/>
      <c r="H173" s="52"/>
      <c r="I173" s="57" t="str">
        <f t="shared" si="6"/>
        <v/>
      </c>
      <c r="J173" s="57" t="str">
        <f t="shared" si="7"/>
        <v/>
      </c>
      <c r="K173" s="57" t="str">
        <f>IF($A173="","",Settings!$C$5+SUM($J$6:$J173))</f>
        <v/>
      </c>
      <c r="L173" s="57" t="str">
        <f>IF($A173="","",MAX(Settings!$C$5,MAX($K$6:$K173)))</f>
        <v/>
      </c>
      <c r="M173" s="58" t="str">
        <f t="shared" si="8"/>
        <v/>
      </c>
    </row>
    <row r="174" spans="1:13" ht="15" customHeight="1" x14ac:dyDescent="0.25">
      <c r="A174" s="52"/>
      <c r="B174" s="53" t="str">
        <f>IF($A174="","",IFERROR(INDEX(Meetings!$B$6:$B$93,MATCH($A174,Meetings!$A$6:$A$93,0)),"?"))</f>
        <v/>
      </c>
      <c r="C174" s="53" t="str">
        <f>IF($A174="","",IFERROR(INDEX(Meetings!$C$6:$C$93,MATCH($A174,Meetings!$A$6:$A$93,0)),"?"))</f>
        <v/>
      </c>
      <c r="D174" s="52"/>
      <c r="E174" s="54"/>
      <c r="F174" s="55" t="str">
        <f>IF($A174="","",IFERROR(INDEX(Meetings!$F$6:$F$93,MATCH($A174,Meetings!$A$6:$A$93,0)),0))</f>
        <v/>
      </c>
      <c r="G174" s="56"/>
      <c r="H174" s="52"/>
      <c r="I174" s="57" t="str">
        <f t="shared" si="6"/>
        <v/>
      </c>
      <c r="J174" s="57" t="str">
        <f t="shared" si="7"/>
        <v/>
      </c>
      <c r="K174" s="57" t="str">
        <f>IF($A174="","",Settings!$C$5+SUM($J$6:$J174))</f>
        <v/>
      </c>
      <c r="L174" s="57" t="str">
        <f>IF($A174="","",MAX(Settings!$C$5,MAX($K$6:$K174)))</f>
        <v/>
      </c>
      <c r="M174" s="58" t="str">
        <f t="shared" si="8"/>
        <v/>
      </c>
    </row>
    <row r="175" spans="1:13" ht="15" customHeight="1" x14ac:dyDescent="0.25">
      <c r="A175" s="52"/>
      <c r="B175" s="53" t="str">
        <f>IF($A175="","",IFERROR(INDEX(Meetings!$B$6:$B$93,MATCH($A175,Meetings!$A$6:$A$93,0)),"?"))</f>
        <v/>
      </c>
      <c r="C175" s="53" t="str">
        <f>IF($A175="","",IFERROR(INDEX(Meetings!$C$6:$C$93,MATCH($A175,Meetings!$A$6:$A$93,0)),"?"))</f>
        <v/>
      </c>
      <c r="D175" s="52"/>
      <c r="E175" s="54"/>
      <c r="F175" s="55" t="str">
        <f>IF($A175="","",IFERROR(INDEX(Meetings!$F$6:$F$93,MATCH($A175,Meetings!$A$6:$A$93,0)),0))</f>
        <v/>
      </c>
      <c r="G175" s="56"/>
      <c r="H175" s="52"/>
      <c r="I175" s="57" t="str">
        <f t="shared" si="6"/>
        <v/>
      </c>
      <c r="J175" s="57" t="str">
        <f t="shared" si="7"/>
        <v/>
      </c>
      <c r="K175" s="57" t="str">
        <f>IF($A175="","",Settings!$C$5+SUM($J$6:$J175))</f>
        <v/>
      </c>
      <c r="L175" s="57" t="str">
        <f>IF($A175="","",MAX(Settings!$C$5,MAX($K$6:$K175)))</f>
        <v/>
      </c>
      <c r="M175" s="58" t="str">
        <f t="shared" si="8"/>
        <v/>
      </c>
    </row>
    <row r="176" spans="1:13" ht="15" customHeight="1" x14ac:dyDescent="0.25">
      <c r="A176" s="52"/>
      <c r="B176" s="53" t="str">
        <f>IF($A176="","",IFERROR(INDEX(Meetings!$B$6:$B$93,MATCH($A176,Meetings!$A$6:$A$93,0)),"?"))</f>
        <v/>
      </c>
      <c r="C176" s="53" t="str">
        <f>IF($A176="","",IFERROR(INDEX(Meetings!$C$6:$C$93,MATCH($A176,Meetings!$A$6:$A$93,0)),"?"))</f>
        <v/>
      </c>
      <c r="D176" s="52"/>
      <c r="E176" s="54"/>
      <c r="F176" s="55" t="str">
        <f>IF($A176="","",IFERROR(INDEX(Meetings!$F$6:$F$93,MATCH($A176,Meetings!$A$6:$A$93,0)),0))</f>
        <v/>
      </c>
      <c r="G176" s="56"/>
      <c r="H176" s="52"/>
      <c r="I176" s="57" t="str">
        <f t="shared" si="6"/>
        <v/>
      </c>
      <c r="J176" s="57" t="str">
        <f t="shared" si="7"/>
        <v/>
      </c>
      <c r="K176" s="57" t="str">
        <f>IF($A176="","",Settings!$C$5+SUM($J$6:$J176))</f>
        <v/>
      </c>
      <c r="L176" s="57" t="str">
        <f>IF($A176="","",MAX(Settings!$C$5,MAX($K$6:$K176)))</f>
        <v/>
      </c>
      <c r="M176" s="58" t="str">
        <f t="shared" si="8"/>
        <v/>
      </c>
    </row>
    <row r="177" spans="1:13" ht="15" customHeight="1" x14ac:dyDescent="0.25">
      <c r="A177" s="52"/>
      <c r="B177" s="53" t="str">
        <f>IF($A177="","",IFERROR(INDEX(Meetings!$B$6:$B$93,MATCH($A177,Meetings!$A$6:$A$93,0)),"?"))</f>
        <v/>
      </c>
      <c r="C177" s="53" t="str">
        <f>IF($A177="","",IFERROR(INDEX(Meetings!$C$6:$C$93,MATCH($A177,Meetings!$A$6:$A$93,0)),"?"))</f>
        <v/>
      </c>
      <c r="D177" s="52"/>
      <c r="E177" s="54"/>
      <c r="F177" s="55" t="str">
        <f>IF($A177="","",IFERROR(INDEX(Meetings!$F$6:$F$93,MATCH($A177,Meetings!$A$6:$A$93,0)),0))</f>
        <v/>
      </c>
      <c r="G177" s="56"/>
      <c r="H177" s="52"/>
      <c r="I177" s="57" t="str">
        <f t="shared" si="6"/>
        <v/>
      </c>
      <c r="J177" s="57" t="str">
        <f t="shared" si="7"/>
        <v/>
      </c>
      <c r="K177" s="57" t="str">
        <f>IF($A177="","",Settings!$C$5+SUM($J$6:$J177))</f>
        <v/>
      </c>
      <c r="L177" s="57" t="str">
        <f>IF($A177="","",MAX(Settings!$C$5,MAX($K$6:$K177)))</f>
        <v/>
      </c>
      <c r="M177" s="58" t="str">
        <f t="shared" si="8"/>
        <v/>
      </c>
    </row>
    <row r="178" spans="1:13" ht="15" customHeight="1" x14ac:dyDescent="0.25">
      <c r="A178" s="52"/>
      <c r="B178" s="53" t="str">
        <f>IF($A178="","",IFERROR(INDEX(Meetings!$B$6:$B$93,MATCH($A178,Meetings!$A$6:$A$93,0)),"?"))</f>
        <v/>
      </c>
      <c r="C178" s="53" t="str">
        <f>IF($A178="","",IFERROR(INDEX(Meetings!$C$6:$C$93,MATCH($A178,Meetings!$A$6:$A$93,0)),"?"))</f>
        <v/>
      </c>
      <c r="D178" s="52"/>
      <c r="E178" s="54"/>
      <c r="F178" s="55" t="str">
        <f>IF($A178="","",IFERROR(INDEX(Meetings!$F$6:$F$93,MATCH($A178,Meetings!$A$6:$A$93,0)),0))</f>
        <v/>
      </c>
      <c r="G178" s="56"/>
      <c r="H178" s="52"/>
      <c r="I178" s="57" t="str">
        <f t="shared" si="6"/>
        <v/>
      </c>
      <c r="J178" s="57" t="str">
        <f t="shared" si="7"/>
        <v/>
      </c>
      <c r="K178" s="57" t="str">
        <f>IF($A178="","",Settings!$C$5+SUM($J$6:$J178))</f>
        <v/>
      </c>
      <c r="L178" s="57" t="str">
        <f>IF($A178="","",MAX(Settings!$C$5,MAX($K$6:$K178)))</f>
        <v/>
      </c>
      <c r="M178" s="58" t="str">
        <f t="shared" si="8"/>
        <v/>
      </c>
    </row>
    <row r="179" spans="1:13" ht="15" customHeight="1" x14ac:dyDescent="0.25">
      <c r="A179" s="52"/>
      <c r="B179" s="53" t="str">
        <f>IF($A179="","",IFERROR(INDEX(Meetings!$B$6:$B$93,MATCH($A179,Meetings!$A$6:$A$93,0)),"?"))</f>
        <v/>
      </c>
      <c r="C179" s="53" t="str">
        <f>IF($A179="","",IFERROR(INDEX(Meetings!$C$6:$C$93,MATCH($A179,Meetings!$A$6:$A$93,0)),"?"))</f>
        <v/>
      </c>
      <c r="D179" s="52"/>
      <c r="E179" s="54"/>
      <c r="F179" s="55" t="str">
        <f>IF($A179="","",IFERROR(INDEX(Meetings!$F$6:$F$93,MATCH($A179,Meetings!$A$6:$A$93,0)),0))</f>
        <v/>
      </c>
      <c r="G179" s="56"/>
      <c r="H179" s="52"/>
      <c r="I179" s="57" t="str">
        <f t="shared" si="6"/>
        <v/>
      </c>
      <c r="J179" s="57" t="str">
        <f t="shared" si="7"/>
        <v/>
      </c>
      <c r="K179" s="57" t="str">
        <f>IF($A179="","",Settings!$C$5+SUM($J$6:$J179))</f>
        <v/>
      </c>
      <c r="L179" s="57" t="str">
        <f>IF($A179="","",MAX(Settings!$C$5,MAX($K$6:$K179)))</f>
        <v/>
      </c>
      <c r="M179" s="58" t="str">
        <f t="shared" si="8"/>
        <v/>
      </c>
    </row>
    <row r="180" spans="1:13" ht="15" customHeight="1" x14ac:dyDescent="0.25">
      <c r="A180" s="52"/>
      <c r="B180" s="53" t="str">
        <f>IF($A180="","",IFERROR(INDEX(Meetings!$B$6:$B$93,MATCH($A180,Meetings!$A$6:$A$93,0)),"?"))</f>
        <v/>
      </c>
      <c r="C180" s="53" t="str">
        <f>IF($A180="","",IFERROR(INDEX(Meetings!$C$6:$C$93,MATCH($A180,Meetings!$A$6:$A$93,0)),"?"))</f>
        <v/>
      </c>
      <c r="D180" s="52"/>
      <c r="E180" s="54"/>
      <c r="F180" s="55" t="str">
        <f>IF($A180="","",IFERROR(INDEX(Meetings!$F$6:$F$93,MATCH($A180,Meetings!$A$6:$A$93,0)),0))</f>
        <v/>
      </c>
      <c r="G180" s="56"/>
      <c r="H180" s="52"/>
      <c r="I180" s="57" t="str">
        <f t="shared" si="6"/>
        <v/>
      </c>
      <c r="J180" s="57" t="str">
        <f t="shared" si="7"/>
        <v/>
      </c>
      <c r="K180" s="57" t="str">
        <f>IF($A180="","",Settings!$C$5+SUM($J$6:$J180))</f>
        <v/>
      </c>
      <c r="L180" s="57" t="str">
        <f>IF($A180="","",MAX(Settings!$C$5,MAX($K$6:$K180)))</f>
        <v/>
      </c>
      <c r="M180" s="58" t="str">
        <f t="shared" si="8"/>
        <v/>
      </c>
    </row>
    <row r="181" spans="1:13" ht="15" customHeight="1" x14ac:dyDescent="0.25">
      <c r="A181" s="52"/>
      <c r="B181" s="53" t="str">
        <f>IF($A181="","",IFERROR(INDEX(Meetings!$B$6:$B$93,MATCH($A181,Meetings!$A$6:$A$93,0)),"?"))</f>
        <v/>
      </c>
      <c r="C181" s="53" t="str">
        <f>IF($A181="","",IFERROR(INDEX(Meetings!$C$6:$C$93,MATCH($A181,Meetings!$A$6:$A$93,0)),"?"))</f>
        <v/>
      </c>
      <c r="D181" s="52"/>
      <c r="E181" s="54"/>
      <c r="F181" s="55" t="str">
        <f>IF($A181="","",IFERROR(INDEX(Meetings!$F$6:$F$93,MATCH($A181,Meetings!$A$6:$A$93,0)),0))</f>
        <v/>
      </c>
      <c r="G181" s="56"/>
      <c r="H181" s="52"/>
      <c r="I181" s="57" t="str">
        <f t="shared" si="6"/>
        <v/>
      </c>
      <c r="J181" s="57" t="str">
        <f t="shared" si="7"/>
        <v/>
      </c>
      <c r="K181" s="57" t="str">
        <f>IF($A181="","",Settings!$C$5+SUM($J$6:$J181))</f>
        <v/>
      </c>
      <c r="L181" s="57" t="str">
        <f>IF($A181="","",MAX(Settings!$C$5,MAX($K$6:$K181)))</f>
        <v/>
      </c>
      <c r="M181" s="58" t="str">
        <f t="shared" si="8"/>
        <v/>
      </c>
    </row>
    <row r="182" spans="1:13" ht="15" customHeight="1" x14ac:dyDescent="0.25">
      <c r="A182" s="52"/>
      <c r="B182" s="53" t="str">
        <f>IF($A182="","",IFERROR(INDEX(Meetings!$B$6:$B$93,MATCH($A182,Meetings!$A$6:$A$93,0)),"?"))</f>
        <v/>
      </c>
      <c r="C182" s="53" t="str">
        <f>IF($A182="","",IFERROR(INDEX(Meetings!$C$6:$C$93,MATCH($A182,Meetings!$A$6:$A$93,0)),"?"))</f>
        <v/>
      </c>
      <c r="D182" s="52"/>
      <c r="E182" s="54"/>
      <c r="F182" s="55" t="str">
        <f>IF($A182="","",IFERROR(INDEX(Meetings!$F$6:$F$93,MATCH($A182,Meetings!$A$6:$A$93,0)),0))</f>
        <v/>
      </c>
      <c r="G182" s="56"/>
      <c r="H182" s="52"/>
      <c r="I182" s="57" t="str">
        <f t="shared" si="6"/>
        <v/>
      </c>
      <c r="J182" s="57" t="str">
        <f t="shared" si="7"/>
        <v/>
      </c>
      <c r="K182" s="57" t="str">
        <f>IF($A182="","",Settings!$C$5+SUM($J$6:$J182))</f>
        <v/>
      </c>
      <c r="L182" s="57" t="str">
        <f>IF($A182="","",MAX(Settings!$C$5,MAX($K$6:$K182)))</f>
        <v/>
      </c>
      <c r="M182" s="58" t="str">
        <f t="shared" si="8"/>
        <v/>
      </c>
    </row>
    <row r="183" spans="1:13" ht="15" customHeight="1" x14ac:dyDescent="0.25">
      <c r="A183" s="52"/>
      <c r="B183" s="53" t="str">
        <f>IF($A183="","",IFERROR(INDEX(Meetings!$B$6:$B$93,MATCH($A183,Meetings!$A$6:$A$93,0)),"?"))</f>
        <v/>
      </c>
      <c r="C183" s="53" t="str">
        <f>IF($A183="","",IFERROR(INDEX(Meetings!$C$6:$C$93,MATCH($A183,Meetings!$A$6:$A$93,0)),"?"))</f>
        <v/>
      </c>
      <c r="D183" s="52"/>
      <c r="E183" s="54"/>
      <c r="F183" s="55" t="str">
        <f>IF($A183="","",IFERROR(INDEX(Meetings!$F$6:$F$93,MATCH($A183,Meetings!$A$6:$A$93,0)),0))</f>
        <v/>
      </c>
      <c r="G183" s="56"/>
      <c r="H183" s="52"/>
      <c r="I183" s="57" t="str">
        <f t="shared" si="6"/>
        <v/>
      </c>
      <c r="J183" s="57" t="str">
        <f t="shared" si="7"/>
        <v/>
      </c>
      <c r="K183" s="57" t="str">
        <f>IF($A183="","",Settings!$C$5+SUM($J$6:$J183))</f>
        <v/>
      </c>
      <c r="L183" s="57" t="str">
        <f>IF($A183="","",MAX(Settings!$C$5,MAX($K$6:$K183)))</f>
        <v/>
      </c>
      <c r="M183" s="58" t="str">
        <f t="shared" si="8"/>
        <v/>
      </c>
    </row>
    <row r="184" spans="1:13" ht="15" customHeight="1" x14ac:dyDescent="0.25">
      <c r="A184" s="52"/>
      <c r="B184" s="53" t="str">
        <f>IF($A184="","",IFERROR(INDEX(Meetings!$B$6:$B$93,MATCH($A184,Meetings!$A$6:$A$93,0)),"?"))</f>
        <v/>
      </c>
      <c r="C184" s="53" t="str">
        <f>IF($A184="","",IFERROR(INDEX(Meetings!$C$6:$C$93,MATCH($A184,Meetings!$A$6:$A$93,0)),"?"))</f>
        <v/>
      </c>
      <c r="D184" s="52"/>
      <c r="E184" s="54"/>
      <c r="F184" s="55" t="str">
        <f>IF($A184="","",IFERROR(INDEX(Meetings!$F$6:$F$93,MATCH($A184,Meetings!$A$6:$A$93,0)),0))</f>
        <v/>
      </c>
      <c r="G184" s="56"/>
      <c r="H184" s="52"/>
      <c r="I184" s="57" t="str">
        <f t="shared" si="6"/>
        <v/>
      </c>
      <c r="J184" s="57" t="str">
        <f t="shared" si="7"/>
        <v/>
      </c>
      <c r="K184" s="57" t="str">
        <f>IF($A184="","",Settings!$C$5+SUM($J$6:$J184))</f>
        <v/>
      </c>
      <c r="L184" s="57" t="str">
        <f>IF($A184="","",MAX(Settings!$C$5,MAX($K$6:$K184)))</f>
        <v/>
      </c>
      <c r="M184" s="58" t="str">
        <f t="shared" si="8"/>
        <v/>
      </c>
    </row>
    <row r="185" spans="1:13" ht="15" customHeight="1" x14ac:dyDescent="0.25">
      <c r="A185" s="52"/>
      <c r="B185" s="53" t="str">
        <f>IF($A185="","",IFERROR(INDEX(Meetings!$B$6:$B$93,MATCH($A185,Meetings!$A$6:$A$93,0)),"?"))</f>
        <v/>
      </c>
      <c r="C185" s="53" t="str">
        <f>IF($A185="","",IFERROR(INDEX(Meetings!$C$6:$C$93,MATCH($A185,Meetings!$A$6:$A$93,0)),"?"))</f>
        <v/>
      </c>
      <c r="D185" s="52"/>
      <c r="E185" s="54"/>
      <c r="F185" s="55" t="str">
        <f>IF($A185="","",IFERROR(INDEX(Meetings!$F$6:$F$93,MATCH($A185,Meetings!$A$6:$A$93,0)),0))</f>
        <v/>
      </c>
      <c r="G185" s="56"/>
      <c r="H185" s="52"/>
      <c r="I185" s="57" t="str">
        <f t="shared" si="6"/>
        <v/>
      </c>
      <c r="J185" s="57" t="str">
        <f t="shared" si="7"/>
        <v/>
      </c>
      <c r="K185" s="57" t="str">
        <f>IF($A185="","",Settings!$C$5+SUM($J$6:$J185))</f>
        <v/>
      </c>
      <c r="L185" s="57" t="str">
        <f>IF($A185="","",MAX(Settings!$C$5,MAX($K$6:$K185)))</f>
        <v/>
      </c>
      <c r="M185" s="58" t="str">
        <f t="shared" si="8"/>
        <v/>
      </c>
    </row>
    <row r="186" spans="1:13" ht="15" customHeight="1" x14ac:dyDescent="0.25">
      <c r="A186" s="52"/>
      <c r="B186" s="53" t="str">
        <f>IF($A186="","",IFERROR(INDEX(Meetings!$B$6:$B$93,MATCH($A186,Meetings!$A$6:$A$93,0)),"?"))</f>
        <v/>
      </c>
      <c r="C186" s="53" t="str">
        <f>IF($A186="","",IFERROR(INDEX(Meetings!$C$6:$C$93,MATCH($A186,Meetings!$A$6:$A$93,0)),"?"))</f>
        <v/>
      </c>
      <c r="D186" s="52"/>
      <c r="E186" s="54"/>
      <c r="F186" s="55" t="str">
        <f>IF($A186="","",IFERROR(INDEX(Meetings!$F$6:$F$93,MATCH($A186,Meetings!$A$6:$A$93,0)),0))</f>
        <v/>
      </c>
      <c r="G186" s="56"/>
      <c r="H186" s="52"/>
      <c r="I186" s="57" t="str">
        <f t="shared" si="6"/>
        <v/>
      </c>
      <c r="J186" s="57" t="str">
        <f t="shared" si="7"/>
        <v/>
      </c>
      <c r="K186" s="57" t="str">
        <f>IF($A186="","",Settings!$C$5+SUM($J$6:$J186))</f>
        <v/>
      </c>
      <c r="L186" s="57" t="str">
        <f>IF($A186="","",MAX(Settings!$C$5,MAX($K$6:$K186)))</f>
        <v/>
      </c>
      <c r="M186" s="58" t="str">
        <f t="shared" si="8"/>
        <v/>
      </c>
    </row>
    <row r="187" spans="1:13" ht="15" customHeight="1" x14ac:dyDescent="0.25">
      <c r="A187" s="52"/>
      <c r="B187" s="53" t="str">
        <f>IF($A187="","",IFERROR(INDEX(Meetings!$B$6:$B$93,MATCH($A187,Meetings!$A$6:$A$93,0)),"?"))</f>
        <v/>
      </c>
      <c r="C187" s="53" t="str">
        <f>IF($A187="","",IFERROR(INDEX(Meetings!$C$6:$C$93,MATCH($A187,Meetings!$A$6:$A$93,0)),"?"))</f>
        <v/>
      </c>
      <c r="D187" s="52"/>
      <c r="E187" s="54"/>
      <c r="F187" s="55" t="str">
        <f>IF($A187="","",IFERROR(INDEX(Meetings!$F$6:$F$93,MATCH($A187,Meetings!$A$6:$A$93,0)),0))</f>
        <v/>
      </c>
      <c r="G187" s="56"/>
      <c r="H187" s="52"/>
      <c r="I187" s="57" t="str">
        <f t="shared" si="6"/>
        <v/>
      </c>
      <c r="J187" s="57" t="str">
        <f t="shared" si="7"/>
        <v/>
      </c>
      <c r="K187" s="57" t="str">
        <f>IF($A187="","",Settings!$C$5+SUM($J$6:$J187))</f>
        <v/>
      </c>
      <c r="L187" s="57" t="str">
        <f>IF($A187="","",MAX(Settings!$C$5,MAX($K$6:$K187)))</f>
        <v/>
      </c>
      <c r="M187" s="58" t="str">
        <f t="shared" si="8"/>
        <v/>
      </c>
    </row>
    <row r="188" spans="1:13" ht="15" customHeight="1" x14ac:dyDescent="0.25">
      <c r="A188" s="52"/>
      <c r="B188" s="53" t="str">
        <f>IF($A188="","",IFERROR(INDEX(Meetings!$B$6:$B$93,MATCH($A188,Meetings!$A$6:$A$93,0)),"?"))</f>
        <v/>
      </c>
      <c r="C188" s="53" t="str">
        <f>IF($A188="","",IFERROR(INDEX(Meetings!$C$6:$C$93,MATCH($A188,Meetings!$A$6:$A$93,0)),"?"))</f>
        <v/>
      </c>
      <c r="D188" s="52"/>
      <c r="E188" s="54"/>
      <c r="F188" s="55" t="str">
        <f>IF($A188="","",IFERROR(INDEX(Meetings!$F$6:$F$93,MATCH($A188,Meetings!$A$6:$A$93,0)),0))</f>
        <v/>
      </c>
      <c r="G188" s="56"/>
      <c r="H188" s="52"/>
      <c r="I188" s="57" t="str">
        <f t="shared" si="6"/>
        <v/>
      </c>
      <c r="J188" s="57" t="str">
        <f t="shared" si="7"/>
        <v/>
      </c>
      <c r="K188" s="57" t="str">
        <f>IF($A188="","",Settings!$C$5+SUM($J$6:$J188))</f>
        <v/>
      </c>
      <c r="L188" s="57" t="str">
        <f>IF($A188="","",MAX(Settings!$C$5,MAX($K$6:$K188)))</f>
        <v/>
      </c>
      <c r="M188" s="58" t="str">
        <f t="shared" si="8"/>
        <v/>
      </c>
    </row>
    <row r="189" spans="1:13" ht="15" customHeight="1" x14ac:dyDescent="0.25">
      <c r="A189" s="52"/>
      <c r="B189" s="53" t="str">
        <f>IF($A189="","",IFERROR(INDEX(Meetings!$B$6:$B$93,MATCH($A189,Meetings!$A$6:$A$93,0)),"?"))</f>
        <v/>
      </c>
      <c r="C189" s="53" t="str">
        <f>IF($A189="","",IFERROR(INDEX(Meetings!$C$6:$C$93,MATCH($A189,Meetings!$A$6:$A$93,0)),"?"))</f>
        <v/>
      </c>
      <c r="D189" s="52"/>
      <c r="E189" s="54"/>
      <c r="F189" s="55" t="str">
        <f>IF($A189="","",IFERROR(INDEX(Meetings!$F$6:$F$93,MATCH($A189,Meetings!$A$6:$A$93,0)),0))</f>
        <v/>
      </c>
      <c r="G189" s="56"/>
      <c r="H189" s="52"/>
      <c r="I189" s="57" t="str">
        <f t="shared" si="6"/>
        <v/>
      </c>
      <c r="J189" s="57" t="str">
        <f t="shared" si="7"/>
        <v/>
      </c>
      <c r="K189" s="57" t="str">
        <f>IF($A189="","",Settings!$C$5+SUM($J$6:$J189))</f>
        <v/>
      </c>
      <c r="L189" s="57" t="str">
        <f>IF($A189="","",MAX(Settings!$C$5,MAX($K$6:$K189)))</f>
        <v/>
      </c>
      <c r="M189" s="58" t="str">
        <f t="shared" si="8"/>
        <v/>
      </c>
    </row>
    <row r="190" spans="1:13" ht="15" customHeight="1" x14ac:dyDescent="0.25">
      <c r="A190" s="52"/>
      <c r="B190" s="53" t="str">
        <f>IF($A190="","",IFERROR(INDEX(Meetings!$B$6:$B$93,MATCH($A190,Meetings!$A$6:$A$93,0)),"?"))</f>
        <v/>
      </c>
      <c r="C190" s="53" t="str">
        <f>IF($A190="","",IFERROR(INDEX(Meetings!$C$6:$C$93,MATCH($A190,Meetings!$A$6:$A$93,0)),"?"))</f>
        <v/>
      </c>
      <c r="D190" s="52"/>
      <c r="E190" s="54"/>
      <c r="F190" s="55" t="str">
        <f>IF($A190="","",IFERROR(INDEX(Meetings!$F$6:$F$93,MATCH($A190,Meetings!$A$6:$A$93,0)),0))</f>
        <v/>
      </c>
      <c r="G190" s="56"/>
      <c r="H190" s="52"/>
      <c r="I190" s="57" t="str">
        <f t="shared" si="6"/>
        <v/>
      </c>
      <c r="J190" s="57" t="str">
        <f t="shared" si="7"/>
        <v/>
      </c>
      <c r="K190" s="57" t="str">
        <f>IF($A190="","",Settings!$C$5+SUM($J$6:$J190))</f>
        <v/>
      </c>
      <c r="L190" s="57" t="str">
        <f>IF($A190="","",MAX(Settings!$C$5,MAX($K$6:$K190)))</f>
        <v/>
      </c>
      <c r="M190" s="58" t="str">
        <f t="shared" si="8"/>
        <v/>
      </c>
    </row>
    <row r="191" spans="1:13" ht="15" customHeight="1" x14ac:dyDescent="0.25">
      <c r="A191" s="52"/>
      <c r="B191" s="53" t="str">
        <f>IF($A191="","",IFERROR(INDEX(Meetings!$B$6:$B$93,MATCH($A191,Meetings!$A$6:$A$93,0)),"?"))</f>
        <v/>
      </c>
      <c r="C191" s="53" t="str">
        <f>IF($A191="","",IFERROR(INDEX(Meetings!$C$6:$C$93,MATCH($A191,Meetings!$A$6:$A$93,0)),"?"))</f>
        <v/>
      </c>
      <c r="D191" s="52"/>
      <c r="E191" s="54"/>
      <c r="F191" s="55" t="str">
        <f>IF($A191="","",IFERROR(INDEX(Meetings!$F$6:$F$93,MATCH($A191,Meetings!$A$6:$A$93,0)),0))</f>
        <v/>
      </c>
      <c r="G191" s="56"/>
      <c r="H191" s="52"/>
      <c r="I191" s="57" t="str">
        <f t="shared" si="6"/>
        <v/>
      </c>
      <c r="J191" s="57" t="str">
        <f t="shared" si="7"/>
        <v/>
      </c>
      <c r="K191" s="57" t="str">
        <f>IF($A191="","",Settings!$C$5+SUM($J$6:$J191))</f>
        <v/>
      </c>
      <c r="L191" s="57" t="str">
        <f>IF($A191="","",MAX(Settings!$C$5,MAX($K$6:$K191)))</f>
        <v/>
      </c>
      <c r="M191" s="58" t="str">
        <f t="shared" si="8"/>
        <v/>
      </c>
    </row>
    <row r="192" spans="1:13" ht="15" customHeight="1" x14ac:dyDescent="0.25">
      <c r="A192" s="52"/>
      <c r="B192" s="53" t="str">
        <f>IF($A192="","",IFERROR(INDEX(Meetings!$B$6:$B$93,MATCH($A192,Meetings!$A$6:$A$93,0)),"?"))</f>
        <v/>
      </c>
      <c r="C192" s="53" t="str">
        <f>IF($A192="","",IFERROR(INDEX(Meetings!$C$6:$C$93,MATCH($A192,Meetings!$A$6:$A$93,0)),"?"))</f>
        <v/>
      </c>
      <c r="D192" s="52"/>
      <c r="E192" s="54"/>
      <c r="F192" s="55" t="str">
        <f>IF($A192="","",IFERROR(INDEX(Meetings!$F$6:$F$93,MATCH($A192,Meetings!$A$6:$A$93,0)),0))</f>
        <v/>
      </c>
      <c r="G192" s="56"/>
      <c r="H192" s="52"/>
      <c r="I192" s="57" t="str">
        <f t="shared" si="6"/>
        <v/>
      </c>
      <c r="J192" s="57" t="str">
        <f t="shared" si="7"/>
        <v/>
      </c>
      <c r="K192" s="57" t="str">
        <f>IF($A192="","",Settings!$C$5+SUM($J$6:$J192))</f>
        <v/>
      </c>
      <c r="L192" s="57" t="str">
        <f>IF($A192="","",MAX(Settings!$C$5,MAX($K$6:$K192)))</f>
        <v/>
      </c>
      <c r="M192" s="58" t="str">
        <f t="shared" si="8"/>
        <v/>
      </c>
    </row>
    <row r="193" spans="1:13" ht="15" customHeight="1" x14ac:dyDescent="0.25">
      <c r="A193" s="52"/>
      <c r="B193" s="53" t="str">
        <f>IF($A193="","",IFERROR(INDEX(Meetings!$B$6:$B$93,MATCH($A193,Meetings!$A$6:$A$93,0)),"?"))</f>
        <v/>
      </c>
      <c r="C193" s="53" t="str">
        <f>IF($A193="","",IFERROR(INDEX(Meetings!$C$6:$C$93,MATCH($A193,Meetings!$A$6:$A$93,0)),"?"))</f>
        <v/>
      </c>
      <c r="D193" s="52"/>
      <c r="E193" s="54"/>
      <c r="F193" s="55" t="str">
        <f>IF($A193="","",IFERROR(INDEX(Meetings!$F$6:$F$93,MATCH($A193,Meetings!$A$6:$A$93,0)),0))</f>
        <v/>
      </c>
      <c r="G193" s="56"/>
      <c r="H193" s="52"/>
      <c r="I193" s="57" t="str">
        <f t="shared" si="6"/>
        <v/>
      </c>
      <c r="J193" s="57" t="str">
        <f t="shared" si="7"/>
        <v/>
      </c>
      <c r="K193" s="57" t="str">
        <f>IF($A193="","",Settings!$C$5+SUM($J$6:$J193))</f>
        <v/>
      </c>
      <c r="L193" s="57" t="str">
        <f>IF($A193="","",MAX(Settings!$C$5,MAX($K$6:$K193)))</f>
        <v/>
      </c>
      <c r="M193" s="58" t="str">
        <f t="shared" si="8"/>
        <v/>
      </c>
    </row>
    <row r="194" spans="1:13" ht="15" customHeight="1" x14ac:dyDescent="0.25">
      <c r="A194" s="52"/>
      <c r="B194" s="53" t="str">
        <f>IF($A194="","",IFERROR(INDEX(Meetings!$B$6:$B$93,MATCH($A194,Meetings!$A$6:$A$93,0)),"?"))</f>
        <v/>
      </c>
      <c r="C194" s="53" t="str">
        <f>IF($A194="","",IFERROR(INDEX(Meetings!$C$6:$C$93,MATCH($A194,Meetings!$A$6:$A$93,0)),"?"))</f>
        <v/>
      </c>
      <c r="D194" s="52"/>
      <c r="E194" s="54"/>
      <c r="F194" s="55" t="str">
        <f>IF($A194="","",IFERROR(INDEX(Meetings!$F$6:$F$93,MATCH($A194,Meetings!$A$6:$A$93,0)),0))</f>
        <v/>
      </c>
      <c r="G194" s="56"/>
      <c r="H194" s="52"/>
      <c r="I194" s="57" t="str">
        <f t="shared" si="6"/>
        <v/>
      </c>
      <c r="J194" s="57" t="str">
        <f t="shared" si="7"/>
        <v/>
      </c>
      <c r="K194" s="57" t="str">
        <f>IF($A194="","",Settings!$C$5+SUM($J$6:$J194))</f>
        <v/>
      </c>
      <c r="L194" s="57" t="str">
        <f>IF($A194="","",MAX(Settings!$C$5,MAX($K$6:$K194)))</f>
        <v/>
      </c>
      <c r="M194" s="58" t="str">
        <f t="shared" si="8"/>
        <v/>
      </c>
    </row>
    <row r="195" spans="1:13" ht="15" customHeight="1" x14ac:dyDescent="0.25">
      <c r="A195" s="52"/>
      <c r="B195" s="53" t="str">
        <f>IF($A195="","",IFERROR(INDEX(Meetings!$B$6:$B$93,MATCH($A195,Meetings!$A$6:$A$93,0)),"?"))</f>
        <v/>
      </c>
      <c r="C195" s="53" t="str">
        <f>IF($A195="","",IFERROR(INDEX(Meetings!$C$6:$C$93,MATCH($A195,Meetings!$A$6:$A$93,0)),"?"))</f>
        <v/>
      </c>
      <c r="D195" s="52"/>
      <c r="E195" s="54"/>
      <c r="F195" s="55" t="str">
        <f>IF($A195="","",IFERROR(INDEX(Meetings!$F$6:$F$93,MATCH($A195,Meetings!$A$6:$A$93,0)),0))</f>
        <v/>
      </c>
      <c r="G195" s="56"/>
      <c r="H195" s="52"/>
      <c r="I195" s="57" t="str">
        <f t="shared" si="6"/>
        <v/>
      </c>
      <c r="J195" s="57" t="str">
        <f t="shared" si="7"/>
        <v/>
      </c>
      <c r="K195" s="57" t="str">
        <f>IF($A195="","",Settings!$C$5+SUM($J$6:$J195))</f>
        <v/>
      </c>
      <c r="L195" s="57" t="str">
        <f>IF($A195="","",MAX(Settings!$C$5,MAX($K$6:$K195)))</f>
        <v/>
      </c>
      <c r="M195" s="58" t="str">
        <f t="shared" si="8"/>
        <v/>
      </c>
    </row>
    <row r="196" spans="1:13" ht="15" customHeight="1" x14ac:dyDescent="0.25">
      <c r="A196" s="52"/>
      <c r="B196" s="53" t="str">
        <f>IF($A196="","",IFERROR(INDEX(Meetings!$B$6:$B$93,MATCH($A196,Meetings!$A$6:$A$93,0)),"?"))</f>
        <v/>
      </c>
      <c r="C196" s="53" t="str">
        <f>IF($A196="","",IFERROR(INDEX(Meetings!$C$6:$C$93,MATCH($A196,Meetings!$A$6:$A$93,0)),"?"))</f>
        <v/>
      </c>
      <c r="D196" s="52"/>
      <c r="E196" s="54"/>
      <c r="F196" s="55" t="str">
        <f>IF($A196="","",IFERROR(INDEX(Meetings!$F$6:$F$93,MATCH($A196,Meetings!$A$6:$A$93,0)),0))</f>
        <v/>
      </c>
      <c r="G196" s="56"/>
      <c r="H196" s="52"/>
      <c r="I196" s="57" t="str">
        <f t="shared" si="6"/>
        <v/>
      </c>
      <c r="J196" s="57" t="str">
        <f t="shared" si="7"/>
        <v/>
      </c>
      <c r="K196" s="57" t="str">
        <f>IF($A196="","",Settings!$C$5+SUM($J$6:$J196))</f>
        <v/>
      </c>
      <c r="L196" s="57" t="str">
        <f>IF($A196="","",MAX(Settings!$C$5,MAX($K$6:$K196)))</f>
        <v/>
      </c>
      <c r="M196" s="58" t="str">
        <f t="shared" si="8"/>
        <v/>
      </c>
    </row>
    <row r="197" spans="1:13" ht="15" customHeight="1" x14ac:dyDescent="0.25">
      <c r="A197" s="52"/>
      <c r="B197" s="53" t="str">
        <f>IF($A197="","",IFERROR(INDEX(Meetings!$B$6:$B$93,MATCH($A197,Meetings!$A$6:$A$93,0)),"?"))</f>
        <v/>
      </c>
      <c r="C197" s="53" t="str">
        <f>IF($A197="","",IFERROR(INDEX(Meetings!$C$6:$C$93,MATCH($A197,Meetings!$A$6:$A$93,0)),"?"))</f>
        <v/>
      </c>
      <c r="D197" s="52"/>
      <c r="E197" s="54"/>
      <c r="F197" s="55" t="str">
        <f>IF($A197="","",IFERROR(INDEX(Meetings!$F$6:$F$93,MATCH($A197,Meetings!$A$6:$A$93,0)),0))</f>
        <v/>
      </c>
      <c r="G197" s="56"/>
      <c r="H197" s="52"/>
      <c r="I197" s="57" t="str">
        <f t="shared" si="6"/>
        <v/>
      </c>
      <c r="J197" s="57" t="str">
        <f t="shared" si="7"/>
        <v/>
      </c>
      <c r="K197" s="57" t="str">
        <f>IF($A197="","",Settings!$C$5+SUM($J$6:$J197))</f>
        <v/>
      </c>
      <c r="L197" s="57" t="str">
        <f>IF($A197="","",MAX(Settings!$C$5,MAX($K$6:$K197)))</f>
        <v/>
      </c>
      <c r="M197" s="58" t="str">
        <f t="shared" si="8"/>
        <v/>
      </c>
    </row>
    <row r="198" spans="1:13" ht="15" customHeight="1" x14ac:dyDescent="0.25">
      <c r="A198" s="52"/>
      <c r="B198" s="53" t="str">
        <f>IF($A198="","",IFERROR(INDEX(Meetings!$B$6:$B$93,MATCH($A198,Meetings!$A$6:$A$93,0)),"?"))</f>
        <v/>
      </c>
      <c r="C198" s="53" t="str">
        <f>IF($A198="","",IFERROR(INDEX(Meetings!$C$6:$C$93,MATCH($A198,Meetings!$A$6:$A$93,0)),"?"))</f>
        <v/>
      </c>
      <c r="D198" s="52"/>
      <c r="E198" s="54"/>
      <c r="F198" s="55" t="str">
        <f>IF($A198="","",IFERROR(INDEX(Meetings!$F$6:$F$93,MATCH($A198,Meetings!$A$6:$A$93,0)),0))</f>
        <v/>
      </c>
      <c r="G198" s="56"/>
      <c r="H198" s="52"/>
      <c r="I198" s="57" t="str">
        <f t="shared" ref="I198:I261" si="9">IF($A198="","",IF(UPPER($H198&amp;"")="NR",$F198,IF($H198=1,ROUND($F198*$G198,2),0)))</f>
        <v/>
      </c>
      <c r="J198" s="57" t="str">
        <f t="shared" ref="J198:J261" si="10">IF($A198="","",$I198-$F198)</f>
        <v/>
      </c>
      <c r="K198" s="57" t="str">
        <f>IF($A198="","",Settings!$C$5+SUM($J$6:$J198))</f>
        <v/>
      </c>
      <c r="L198" s="57" t="str">
        <f>IF($A198="","",MAX(Settings!$C$5,MAX($K$6:$K198)))</f>
        <v/>
      </c>
      <c r="M198" s="58" t="str">
        <f t="shared" ref="M198:M261" si="11">IF($A198="","",IF($L198&lt;=0,0,($L198-$K198)/$L198))</f>
        <v/>
      </c>
    </row>
    <row r="199" spans="1:13" ht="15" customHeight="1" x14ac:dyDescent="0.25">
      <c r="A199" s="52"/>
      <c r="B199" s="53" t="str">
        <f>IF($A199="","",IFERROR(INDEX(Meetings!$B$6:$B$93,MATCH($A199,Meetings!$A$6:$A$93,0)),"?"))</f>
        <v/>
      </c>
      <c r="C199" s="53" t="str">
        <f>IF($A199="","",IFERROR(INDEX(Meetings!$C$6:$C$93,MATCH($A199,Meetings!$A$6:$A$93,0)),"?"))</f>
        <v/>
      </c>
      <c r="D199" s="52"/>
      <c r="E199" s="54"/>
      <c r="F199" s="55" t="str">
        <f>IF($A199="","",IFERROR(INDEX(Meetings!$F$6:$F$93,MATCH($A199,Meetings!$A$6:$A$93,0)),0))</f>
        <v/>
      </c>
      <c r="G199" s="56"/>
      <c r="H199" s="52"/>
      <c r="I199" s="57" t="str">
        <f t="shared" si="9"/>
        <v/>
      </c>
      <c r="J199" s="57" t="str">
        <f t="shared" si="10"/>
        <v/>
      </c>
      <c r="K199" s="57" t="str">
        <f>IF($A199="","",Settings!$C$5+SUM($J$6:$J199))</f>
        <v/>
      </c>
      <c r="L199" s="57" t="str">
        <f>IF($A199="","",MAX(Settings!$C$5,MAX($K$6:$K199)))</f>
        <v/>
      </c>
      <c r="M199" s="58" t="str">
        <f t="shared" si="11"/>
        <v/>
      </c>
    </row>
    <row r="200" spans="1:13" ht="15" customHeight="1" x14ac:dyDescent="0.25">
      <c r="A200" s="52"/>
      <c r="B200" s="53" t="str">
        <f>IF($A200="","",IFERROR(INDEX(Meetings!$B$6:$B$93,MATCH($A200,Meetings!$A$6:$A$93,0)),"?"))</f>
        <v/>
      </c>
      <c r="C200" s="53" t="str">
        <f>IF($A200="","",IFERROR(INDEX(Meetings!$C$6:$C$93,MATCH($A200,Meetings!$A$6:$A$93,0)),"?"))</f>
        <v/>
      </c>
      <c r="D200" s="52"/>
      <c r="E200" s="54"/>
      <c r="F200" s="55" t="str">
        <f>IF($A200="","",IFERROR(INDEX(Meetings!$F$6:$F$93,MATCH($A200,Meetings!$A$6:$A$93,0)),0))</f>
        <v/>
      </c>
      <c r="G200" s="56"/>
      <c r="H200" s="52"/>
      <c r="I200" s="57" t="str">
        <f t="shared" si="9"/>
        <v/>
      </c>
      <c r="J200" s="57" t="str">
        <f t="shared" si="10"/>
        <v/>
      </c>
      <c r="K200" s="57" t="str">
        <f>IF($A200="","",Settings!$C$5+SUM($J$6:$J200))</f>
        <v/>
      </c>
      <c r="L200" s="57" t="str">
        <f>IF($A200="","",MAX(Settings!$C$5,MAX($K$6:$K200)))</f>
        <v/>
      </c>
      <c r="M200" s="58" t="str">
        <f t="shared" si="11"/>
        <v/>
      </c>
    </row>
    <row r="201" spans="1:13" ht="15" customHeight="1" x14ac:dyDescent="0.25">
      <c r="A201" s="52"/>
      <c r="B201" s="53" t="str">
        <f>IF($A201="","",IFERROR(INDEX(Meetings!$B$6:$B$93,MATCH($A201,Meetings!$A$6:$A$93,0)),"?"))</f>
        <v/>
      </c>
      <c r="C201" s="53" t="str">
        <f>IF($A201="","",IFERROR(INDEX(Meetings!$C$6:$C$93,MATCH($A201,Meetings!$A$6:$A$93,0)),"?"))</f>
        <v/>
      </c>
      <c r="D201" s="52"/>
      <c r="E201" s="54"/>
      <c r="F201" s="55" t="str">
        <f>IF($A201="","",IFERROR(INDEX(Meetings!$F$6:$F$93,MATCH($A201,Meetings!$A$6:$A$93,0)),0))</f>
        <v/>
      </c>
      <c r="G201" s="56"/>
      <c r="H201" s="52"/>
      <c r="I201" s="57" t="str">
        <f t="shared" si="9"/>
        <v/>
      </c>
      <c r="J201" s="57" t="str">
        <f t="shared" si="10"/>
        <v/>
      </c>
      <c r="K201" s="57" t="str">
        <f>IF($A201="","",Settings!$C$5+SUM($J$6:$J201))</f>
        <v/>
      </c>
      <c r="L201" s="57" t="str">
        <f>IF($A201="","",MAX(Settings!$C$5,MAX($K$6:$K201)))</f>
        <v/>
      </c>
      <c r="M201" s="58" t="str">
        <f t="shared" si="11"/>
        <v/>
      </c>
    </row>
    <row r="202" spans="1:13" ht="15" customHeight="1" x14ac:dyDescent="0.25">
      <c r="A202" s="52"/>
      <c r="B202" s="53" t="str">
        <f>IF($A202="","",IFERROR(INDEX(Meetings!$B$6:$B$93,MATCH($A202,Meetings!$A$6:$A$93,0)),"?"))</f>
        <v/>
      </c>
      <c r="C202" s="53" t="str">
        <f>IF($A202="","",IFERROR(INDEX(Meetings!$C$6:$C$93,MATCH($A202,Meetings!$A$6:$A$93,0)),"?"))</f>
        <v/>
      </c>
      <c r="D202" s="52"/>
      <c r="E202" s="54"/>
      <c r="F202" s="55" t="str">
        <f>IF($A202="","",IFERROR(INDEX(Meetings!$F$6:$F$93,MATCH($A202,Meetings!$A$6:$A$93,0)),0))</f>
        <v/>
      </c>
      <c r="G202" s="56"/>
      <c r="H202" s="52"/>
      <c r="I202" s="57" t="str">
        <f t="shared" si="9"/>
        <v/>
      </c>
      <c r="J202" s="57" t="str">
        <f t="shared" si="10"/>
        <v/>
      </c>
      <c r="K202" s="57" t="str">
        <f>IF($A202="","",Settings!$C$5+SUM($J$6:$J202))</f>
        <v/>
      </c>
      <c r="L202" s="57" t="str">
        <f>IF($A202="","",MAX(Settings!$C$5,MAX($K$6:$K202)))</f>
        <v/>
      </c>
      <c r="M202" s="58" t="str">
        <f t="shared" si="11"/>
        <v/>
      </c>
    </row>
    <row r="203" spans="1:13" ht="15" customHeight="1" x14ac:dyDescent="0.25">
      <c r="A203" s="52"/>
      <c r="B203" s="53" t="str">
        <f>IF($A203="","",IFERROR(INDEX(Meetings!$B$6:$B$93,MATCH($A203,Meetings!$A$6:$A$93,0)),"?"))</f>
        <v/>
      </c>
      <c r="C203" s="53" t="str">
        <f>IF($A203="","",IFERROR(INDEX(Meetings!$C$6:$C$93,MATCH($A203,Meetings!$A$6:$A$93,0)),"?"))</f>
        <v/>
      </c>
      <c r="D203" s="52"/>
      <c r="E203" s="54"/>
      <c r="F203" s="55" t="str">
        <f>IF($A203="","",IFERROR(INDEX(Meetings!$F$6:$F$93,MATCH($A203,Meetings!$A$6:$A$93,0)),0))</f>
        <v/>
      </c>
      <c r="G203" s="56"/>
      <c r="H203" s="52"/>
      <c r="I203" s="57" t="str">
        <f t="shared" si="9"/>
        <v/>
      </c>
      <c r="J203" s="57" t="str">
        <f t="shared" si="10"/>
        <v/>
      </c>
      <c r="K203" s="57" t="str">
        <f>IF($A203="","",Settings!$C$5+SUM($J$6:$J203))</f>
        <v/>
      </c>
      <c r="L203" s="57" t="str">
        <f>IF($A203="","",MAX(Settings!$C$5,MAX($K$6:$K203)))</f>
        <v/>
      </c>
      <c r="M203" s="58" t="str">
        <f t="shared" si="11"/>
        <v/>
      </c>
    </row>
    <row r="204" spans="1:13" ht="15" customHeight="1" x14ac:dyDescent="0.25">
      <c r="A204" s="52"/>
      <c r="B204" s="53" t="str">
        <f>IF($A204="","",IFERROR(INDEX(Meetings!$B$6:$B$93,MATCH($A204,Meetings!$A$6:$A$93,0)),"?"))</f>
        <v/>
      </c>
      <c r="C204" s="53" t="str">
        <f>IF($A204="","",IFERROR(INDEX(Meetings!$C$6:$C$93,MATCH($A204,Meetings!$A$6:$A$93,0)),"?"))</f>
        <v/>
      </c>
      <c r="D204" s="52"/>
      <c r="E204" s="54"/>
      <c r="F204" s="55" t="str">
        <f>IF($A204="","",IFERROR(INDEX(Meetings!$F$6:$F$93,MATCH($A204,Meetings!$A$6:$A$93,0)),0))</f>
        <v/>
      </c>
      <c r="G204" s="56"/>
      <c r="H204" s="52"/>
      <c r="I204" s="57" t="str">
        <f t="shared" si="9"/>
        <v/>
      </c>
      <c r="J204" s="57" t="str">
        <f t="shared" si="10"/>
        <v/>
      </c>
      <c r="K204" s="57" t="str">
        <f>IF($A204="","",Settings!$C$5+SUM($J$6:$J204))</f>
        <v/>
      </c>
      <c r="L204" s="57" t="str">
        <f>IF($A204="","",MAX(Settings!$C$5,MAX($K$6:$K204)))</f>
        <v/>
      </c>
      <c r="M204" s="58" t="str">
        <f t="shared" si="11"/>
        <v/>
      </c>
    </row>
    <row r="205" spans="1:13" ht="15" customHeight="1" x14ac:dyDescent="0.25">
      <c r="A205" s="52"/>
      <c r="B205" s="53" t="str">
        <f>IF($A205="","",IFERROR(INDEX(Meetings!$B$6:$B$93,MATCH($A205,Meetings!$A$6:$A$93,0)),"?"))</f>
        <v/>
      </c>
      <c r="C205" s="53" t="str">
        <f>IF($A205="","",IFERROR(INDEX(Meetings!$C$6:$C$93,MATCH($A205,Meetings!$A$6:$A$93,0)),"?"))</f>
        <v/>
      </c>
      <c r="D205" s="52"/>
      <c r="E205" s="54"/>
      <c r="F205" s="55" t="str">
        <f>IF($A205="","",IFERROR(INDEX(Meetings!$F$6:$F$93,MATCH($A205,Meetings!$A$6:$A$93,0)),0))</f>
        <v/>
      </c>
      <c r="G205" s="56"/>
      <c r="H205" s="52"/>
      <c r="I205" s="57" t="str">
        <f t="shared" si="9"/>
        <v/>
      </c>
      <c r="J205" s="57" t="str">
        <f t="shared" si="10"/>
        <v/>
      </c>
      <c r="K205" s="57" t="str">
        <f>IF($A205="","",Settings!$C$5+SUM($J$6:$J205))</f>
        <v/>
      </c>
      <c r="L205" s="57" t="str">
        <f>IF($A205="","",MAX(Settings!$C$5,MAX($K$6:$K205)))</f>
        <v/>
      </c>
      <c r="M205" s="58" t="str">
        <f t="shared" si="11"/>
        <v/>
      </c>
    </row>
    <row r="206" spans="1:13" ht="15" customHeight="1" x14ac:dyDescent="0.25">
      <c r="A206" s="52"/>
      <c r="B206" s="53" t="str">
        <f>IF($A206="","",IFERROR(INDEX(Meetings!$B$6:$B$93,MATCH($A206,Meetings!$A$6:$A$93,0)),"?"))</f>
        <v/>
      </c>
      <c r="C206" s="53" t="str">
        <f>IF($A206="","",IFERROR(INDEX(Meetings!$C$6:$C$93,MATCH($A206,Meetings!$A$6:$A$93,0)),"?"))</f>
        <v/>
      </c>
      <c r="D206" s="52"/>
      <c r="E206" s="54"/>
      <c r="F206" s="55" t="str">
        <f>IF($A206="","",IFERROR(INDEX(Meetings!$F$6:$F$93,MATCH($A206,Meetings!$A$6:$A$93,0)),0))</f>
        <v/>
      </c>
      <c r="G206" s="56"/>
      <c r="H206" s="52"/>
      <c r="I206" s="57" t="str">
        <f t="shared" si="9"/>
        <v/>
      </c>
      <c r="J206" s="57" t="str">
        <f t="shared" si="10"/>
        <v/>
      </c>
      <c r="K206" s="57" t="str">
        <f>IF($A206="","",Settings!$C$5+SUM($J$6:$J206))</f>
        <v/>
      </c>
      <c r="L206" s="57" t="str">
        <f>IF($A206="","",MAX(Settings!$C$5,MAX($K$6:$K206)))</f>
        <v/>
      </c>
      <c r="M206" s="58" t="str">
        <f t="shared" si="11"/>
        <v/>
      </c>
    </row>
    <row r="207" spans="1:13" ht="15" customHeight="1" x14ac:dyDescent="0.25">
      <c r="A207" s="52"/>
      <c r="B207" s="53" t="str">
        <f>IF($A207="","",IFERROR(INDEX(Meetings!$B$6:$B$93,MATCH($A207,Meetings!$A$6:$A$93,0)),"?"))</f>
        <v/>
      </c>
      <c r="C207" s="53" t="str">
        <f>IF($A207="","",IFERROR(INDEX(Meetings!$C$6:$C$93,MATCH($A207,Meetings!$A$6:$A$93,0)),"?"))</f>
        <v/>
      </c>
      <c r="D207" s="52"/>
      <c r="E207" s="54"/>
      <c r="F207" s="55" t="str">
        <f>IF($A207="","",IFERROR(INDEX(Meetings!$F$6:$F$93,MATCH($A207,Meetings!$A$6:$A$93,0)),0))</f>
        <v/>
      </c>
      <c r="G207" s="56"/>
      <c r="H207" s="52"/>
      <c r="I207" s="57" t="str">
        <f t="shared" si="9"/>
        <v/>
      </c>
      <c r="J207" s="57" t="str">
        <f t="shared" si="10"/>
        <v/>
      </c>
      <c r="K207" s="57" t="str">
        <f>IF($A207="","",Settings!$C$5+SUM($J$6:$J207))</f>
        <v/>
      </c>
      <c r="L207" s="57" t="str">
        <f>IF($A207="","",MAX(Settings!$C$5,MAX($K$6:$K207)))</f>
        <v/>
      </c>
      <c r="M207" s="58" t="str">
        <f t="shared" si="11"/>
        <v/>
      </c>
    </row>
    <row r="208" spans="1:13" ht="15" customHeight="1" x14ac:dyDescent="0.25">
      <c r="A208" s="52"/>
      <c r="B208" s="53" t="str">
        <f>IF($A208="","",IFERROR(INDEX(Meetings!$B$6:$B$93,MATCH($A208,Meetings!$A$6:$A$93,0)),"?"))</f>
        <v/>
      </c>
      <c r="C208" s="53" t="str">
        <f>IF($A208="","",IFERROR(INDEX(Meetings!$C$6:$C$93,MATCH($A208,Meetings!$A$6:$A$93,0)),"?"))</f>
        <v/>
      </c>
      <c r="D208" s="52"/>
      <c r="E208" s="54"/>
      <c r="F208" s="55" t="str">
        <f>IF($A208="","",IFERROR(INDEX(Meetings!$F$6:$F$93,MATCH($A208,Meetings!$A$6:$A$93,0)),0))</f>
        <v/>
      </c>
      <c r="G208" s="56"/>
      <c r="H208" s="52"/>
      <c r="I208" s="57" t="str">
        <f t="shared" si="9"/>
        <v/>
      </c>
      <c r="J208" s="57" t="str">
        <f t="shared" si="10"/>
        <v/>
      </c>
      <c r="K208" s="57" t="str">
        <f>IF($A208="","",Settings!$C$5+SUM($J$6:$J208))</f>
        <v/>
      </c>
      <c r="L208" s="57" t="str">
        <f>IF($A208="","",MAX(Settings!$C$5,MAX($K$6:$K208)))</f>
        <v/>
      </c>
      <c r="M208" s="58" t="str">
        <f t="shared" si="11"/>
        <v/>
      </c>
    </row>
    <row r="209" spans="1:13" ht="15" customHeight="1" x14ac:dyDescent="0.25">
      <c r="A209" s="52"/>
      <c r="B209" s="53" t="str">
        <f>IF($A209="","",IFERROR(INDEX(Meetings!$B$6:$B$93,MATCH($A209,Meetings!$A$6:$A$93,0)),"?"))</f>
        <v/>
      </c>
      <c r="C209" s="53" t="str">
        <f>IF($A209="","",IFERROR(INDEX(Meetings!$C$6:$C$93,MATCH($A209,Meetings!$A$6:$A$93,0)),"?"))</f>
        <v/>
      </c>
      <c r="D209" s="52"/>
      <c r="E209" s="54"/>
      <c r="F209" s="55" t="str">
        <f>IF($A209="","",IFERROR(INDEX(Meetings!$F$6:$F$93,MATCH($A209,Meetings!$A$6:$A$93,0)),0))</f>
        <v/>
      </c>
      <c r="G209" s="56"/>
      <c r="H209" s="52"/>
      <c r="I209" s="57" t="str">
        <f t="shared" si="9"/>
        <v/>
      </c>
      <c r="J209" s="57" t="str">
        <f t="shared" si="10"/>
        <v/>
      </c>
      <c r="K209" s="57" t="str">
        <f>IF($A209="","",Settings!$C$5+SUM($J$6:$J209))</f>
        <v/>
      </c>
      <c r="L209" s="57" t="str">
        <f>IF($A209="","",MAX(Settings!$C$5,MAX($K$6:$K209)))</f>
        <v/>
      </c>
      <c r="M209" s="58" t="str">
        <f t="shared" si="11"/>
        <v/>
      </c>
    </row>
    <row r="210" spans="1:13" ht="15" customHeight="1" x14ac:dyDescent="0.25">
      <c r="A210" s="52"/>
      <c r="B210" s="53" t="str">
        <f>IF($A210="","",IFERROR(INDEX(Meetings!$B$6:$B$93,MATCH($A210,Meetings!$A$6:$A$93,0)),"?"))</f>
        <v/>
      </c>
      <c r="C210" s="53" t="str">
        <f>IF($A210="","",IFERROR(INDEX(Meetings!$C$6:$C$93,MATCH($A210,Meetings!$A$6:$A$93,0)),"?"))</f>
        <v/>
      </c>
      <c r="D210" s="52"/>
      <c r="E210" s="54"/>
      <c r="F210" s="55" t="str">
        <f>IF($A210="","",IFERROR(INDEX(Meetings!$F$6:$F$93,MATCH($A210,Meetings!$A$6:$A$93,0)),0))</f>
        <v/>
      </c>
      <c r="G210" s="56"/>
      <c r="H210" s="52"/>
      <c r="I210" s="57" t="str">
        <f t="shared" si="9"/>
        <v/>
      </c>
      <c r="J210" s="57" t="str">
        <f t="shared" si="10"/>
        <v/>
      </c>
      <c r="K210" s="57" t="str">
        <f>IF($A210="","",Settings!$C$5+SUM($J$6:$J210))</f>
        <v/>
      </c>
      <c r="L210" s="57" t="str">
        <f>IF($A210="","",MAX(Settings!$C$5,MAX($K$6:$K210)))</f>
        <v/>
      </c>
      <c r="M210" s="58" t="str">
        <f t="shared" si="11"/>
        <v/>
      </c>
    </row>
    <row r="211" spans="1:13" ht="15" customHeight="1" x14ac:dyDescent="0.25">
      <c r="A211" s="52"/>
      <c r="B211" s="53" t="str">
        <f>IF($A211="","",IFERROR(INDEX(Meetings!$B$6:$B$93,MATCH($A211,Meetings!$A$6:$A$93,0)),"?"))</f>
        <v/>
      </c>
      <c r="C211" s="53" t="str">
        <f>IF($A211="","",IFERROR(INDEX(Meetings!$C$6:$C$93,MATCH($A211,Meetings!$A$6:$A$93,0)),"?"))</f>
        <v/>
      </c>
      <c r="D211" s="52"/>
      <c r="E211" s="54"/>
      <c r="F211" s="55" t="str">
        <f>IF($A211="","",IFERROR(INDEX(Meetings!$F$6:$F$93,MATCH($A211,Meetings!$A$6:$A$93,0)),0))</f>
        <v/>
      </c>
      <c r="G211" s="56"/>
      <c r="H211" s="52"/>
      <c r="I211" s="57" t="str">
        <f t="shared" si="9"/>
        <v/>
      </c>
      <c r="J211" s="57" t="str">
        <f t="shared" si="10"/>
        <v/>
      </c>
      <c r="K211" s="57" t="str">
        <f>IF($A211="","",Settings!$C$5+SUM($J$6:$J211))</f>
        <v/>
      </c>
      <c r="L211" s="57" t="str">
        <f>IF($A211="","",MAX(Settings!$C$5,MAX($K$6:$K211)))</f>
        <v/>
      </c>
      <c r="M211" s="58" t="str">
        <f t="shared" si="11"/>
        <v/>
      </c>
    </row>
    <row r="212" spans="1:13" ht="15" customHeight="1" x14ac:dyDescent="0.25">
      <c r="A212" s="52"/>
      <c r="B212" s="53" t="str">
        <f>IF($A212="","",IFERROR(INDEX(Meetings!$B$6:$B$93,MATCH($A212,Meetings!$A$6:$A$93,0)),"?"))</f>
        <v/>
      </c>
      <c r="C212" s="53" t="str">
        <f>IF($A212="","",IFERROR(INDEX(Meetings!$C$6:$C$93,MATCH($A212,Meetings!$A$6:$A$93,0)),"?"))</f>
        <v/>
      </c>
      <c r="D212" s="52"/>
      <c r="E212" s="54"/>
      <c r="F212" s="55" t="str">
        <f>IF($A212="","",IFERROR(INDEX(Meetings!$F$6:$F$93,MATCH($A212,Meetings!$A$6:$A$93,0)),0))</f>
        <v/>
      </c>
      <c r="G212" s="56"/>
      <c r="H212" s="52"/>
      <c r="I212" s="57" t="str">
        <f t="shared" si="9"/>
        <v/>
      </c>
      <c r="J212" s="57" t="str">
        <f t="shared" si="10"/>
        <v/>
      </c>
      <c r="K212" s="57" t="str">
        <f>IF($A212="","",Settings!$C$5+SUM($J$6:$J212))</f>
        <v/>
      </c>
      <c r="L212" s="57" t="str">
        <f>IF($A212="","",MAX(Settings!$C$5,MAX($K$6:$K212)))</f>
        <v/>
      </c>
      <c r="M212" s="58" t="str">
        <f t="shared" si="11"/>
        <v/>
      </c>
    </row>
    <row r="213" spans="1:13" ht="15" customHeight="1" x14ac:dyDescent="0.25">
      <c r="A213" s="52"/>
      <c r="B213" s="53" t="str">
        <f>IF($A213="","",IFERROR(INDEX(Meetings!$B$6:$B$93,MATCH($A213,Meetings!$A$6:$A$93,0)),"?"))</f>
        <v/>
      </c>
      <c r="C213" s="53" t="str">
        <f>IF($A213="","",IFERROR(INDEX(Meetings!$C$6:$C$93,MATCH($A213,Meetings!$A$6:$A$93,0)),"?"))</f>
        <v/>
      </c>
      <c r="D213" s="52"/>
      <c r="E213" s="54"/>
      <c r="F213" s="55" t="str">
        <f>IF($A213="","",IFERROR(INDEX(Meetings!$F$6:$F$93,MATCH($A213,Meetings!$A$6:$A$93,0)),0))</f>
        <v/>
      </c>
      <c r="G213" s="56"/>
      <c r="H213" s="52"/>
      <c r="I213" s="57" t="str">
        <f t="shared" si="9"/>
        <v/>
      </c>
      <c r="J213" s="57" t="str">
        <f t="shared" si="10"/>
        <v/>
      </c>
      <c r="K213" s="57" t="str">
        <f>IF($A213="","",Settings!$C$5+SUM($J$6:$J213))</f>
        <v/>
      </c>
      <c r="L213" s="57" t="str">
        <f>IF($A213="","",MAX(Settings!$C$5,MAX($K$6:$K213)))</f>
        <v/>
      </c>
      <c r="M213" s="58" t="str">
        <f t="shared" si="11"/>
        <v/>
      </c>
    </row>
    <row r="214" spans="1:13" ht="15" customHeight="1" x14ac:dyDescent="0.25">
      <c r="A214" s="52"/>
      <c r="B214" s="53" t="str">
        <f>IF($A214="","",IFERROR(INDEX(Meetings!$B$6:$B$93,MATCH($A214,Meetings!$A$6:$A$93,0)),"?"))</f>
        <v/>
      </c>
      <c r="C214" s="53" t="str">
        <f>IF($A214="","",IFERROR(INDEX(Meetings!$C$6:$C$93,MATCH($A214,Meetings!$A$6:$A$93,0)),"?"))</f>
        <v/>
      </c>
      <c r="D214" s="52"/>
      <c r="E214" s="54"/>
      <c r="F214" s="55" t="str">
        <f>IF($A214="","",IFERROR(INDEX(Meetings!$F$6:$F$93,MATCH($A214,Meetings!$A$6:$A$93,0)),0))</f>
        <v/>
      </c>
      <c r="G214" s="56"/>
      <c r="H214" s="52"/>
      <c r="I214" s="57" t="str">
        <f t="shared" si="9"/>
        <v/>
      </c>
      <c r="J214" s="57" t="str">
        <f t="shared" si="10"/>
        <v/>
      </c>
      <c r="K214" s="57" t="str">
        <f>IF($A214="","",Settings!$C$5+SUM($J$6:$J214))</f>
        <v/>
      </c>
      <c r="L214" s="57" t="str">
        <f>IF($A214="","",MAX(Settings!$C$5,MAX($K$6:$K214)))</f>
        <v/>
      </c>
      <c r="M214" s="58" t="str">
        <f t="shared" si="11"/>
        <v/>
      </c>
    </row>
    <row r="215" spans="1:13" ht="15" customHeight="1" x14ac:dyDescent="0.25">
      <c r="A215" s="52"/>
      <c r="B215" s="53" t="str">
        <f>IF($A215="","",IFERROR(INDEX(Meetings!$B$6:$B$93,MATCH($A215,Meetings!$A$6:$A$93,0)),"?"))</f>
        <v/>
      </c>
      <c r="C215" s="53" t="str">
        <f>IF($A215="","",IFERROR(INDEX(Meetings!$C$6:$C$93,MATCH($A215,Meetings!$A$6:$A$93,0)),"?"))</f>
        <v/>
      </c>
      <c r="D215" s="52"/>
      <c r="E215" s="54"/>
      <c r="F215" s="55" t="str">
        <f>IF($A215="","",IFERROR(INDEX(Meetings!$F$6:$F$93,MATCH($A215,Meetings!$A$6:$A$93,0)),0))</f>
        <v/>
      </c>
      <c r="G215" s="56"/>
      <c r="H215" s="52"/>
      <c r="I215" s="57" t="str">
        <f t="shared" si="9"/>
        <v/>
      </c>
      <c r="J215" s="57" t="str">
        <f t="shared" si="10"/>
        <v/>
      </c>
      <c r="K215" s="57" t="str">
        <f>IF($A215="","",Settings!$C$5+SUM($J$6:$J215))</f>
        <v/>
      </c>
      <c r="L215" s="57" t="str">
        <f>IF($A215="","",MAX(Settings!$C$5,MAX($K$6:$K215)))</f>
        <v/>
      </c>
      <c r="M215" s="58" t="str">
        <f t="shared" si="11"/>
        <v/>
      </c>
    </row>
    <row r="216" spans="1:13" ht="15" customHeight="1" x14ac:dyDescent="0.25">
      <c r="A216" s="52"/>
      <c r="B216" s="53" t="str">
        <f>IF($A216="","",IFERROR(INDEX(Meetings!$B$6:$B$93,MATCH($A216,Meetings!$A$6:$A$93,0)),"?"))</f>
        <v/>
      </c>
      <c r="C216" s="53" t="str">
        <f>IF($A216="","",IFERROR(INDEX(Meetings!$C$6:$C$93,MATCH($A216,Meetings!$A$6:$A$93,0)),"?"))</f>
        <v/>
      </c>
      <c r="D216" s="52"/>
      <c r="E216" s="54"/>
      <c r="F216" s="55" t="str">
        <f>IF($A216="","",IFERROR(INDEX(Meetings!$F$6:$F$93,MATCH($A216,Meetings!$A$6:$A$93,0)),0))</f>
        <v/>
      </c>
      <c r="G216" s="56"/>
      <c r="H216" s="52"/>
      <c r="I216" s="57" t="str">
        <f t="shared" si="9"/>
        <v/>
      </c>
      <c r="J216" s="57" t="str">
        <f t="shared" si="10"/>
        <v/>
      </c>
      <c r="K216" s="57" t="str">
        <f>IF($A216="","",Settings!$C$5+SUM($J$6:$J216))</f>
        <v/>
      </c>
      <c r="L216" s="57" t="str">
        <f>IF($A216="","",MAX(Settings!$C$5,MAX($K$6:$K216)))</f>
        <v/>
      </c>
      <c r="M216" s="58" t="str">
        <f t="shared" si="11"/>
        <v/>
      </c>
    </row>
    <row r="217" spans="1:13" ht="15" customHeight="1" x14ac:dyDescent="0.25">
      <c r="A217" s="52"/>
      <c r="B217" s="53" t="str">
        <f>IF($A217="","",IFERROR(INDEX(Meetings!$B$6:$B$93,MATCH($A217,Meetings!$A$6:$A$93,0)),"?"))</f>
        <v/>
      </c>
      <c r="C217" s="53" t="str">
        <f>IF($A217="","",IFERROR(INDEX(Meetings!$C$6:$C$93,MATCH($A217,Meetings!$A$6:$A$93,0)),"?"))</f>
        <v/>
      </c>
      <c r="D217" s="52"/>
      <c r="E217" s="54"/>
      <c r="F217" s="55" t="str">
        <f>IF($A217="","",IFERROR(INDEX(Meetings!$F$6:$F$93,MATCH($A217,Meetings!$A$6:$A$93,0)),0))</f>
        <v/>
      </c>
      <c r="G217" s="56"/>
      <c r="H217" s="52"/>
      <c r="I217" s="57" t="str">
        <f t="shared" si="9"/>
        <v/>
      </c>
      <c r="J217" s="57" t="str">
        <f t="shared" si="10"/>
        <v/>
      </c>
      <c r="K217" s="57" t="str">
        <f>IF($A217="","",Settings!$C$5+SUM($J$6:$J217))</f>
        <v/>
      </c>
      <c r="L217" s="57" t="str">
        <f>IF($A217="","",MAX(Settings!$C$5,MAX($K$6:$K217)))</f>
        <v/>
      </c>
      <c r="M217" s="58" t="str">
        <f t="shared" si="11"/>
        <v/>
      </c>
    </row>
    <row r="218" spans="1:13" ht="15" customHeight="1" x14ac:dyDescent="0.25">
      <c r="A218" s="52"/>
      <c r="B218" s="53" t="str">
        <f>IF($A218="","",IFERROR(INDEX(Meetings!$B$6:$B$93,MATCH($A218,Meetings!$A$6:$A$93,0)),"?"))</f>
        <v/>
      </c>
      <c r="C218" s="53" t="str">
        <f>IF($A218="","",IFERROR(INDEX(Meetings!$C$6:$C$93,MATCH($A218,Meetings!$A$6:$A$93,0)),"?"))</f>
        <v/>
      </c>
      <c r="D218" s="52"/>
      <c r="E218" s="54"/>
      <c r="F218" s="55" t="str">
        <f>IF($A218="","",IFERROR(INDEX(Meetings!$F$6:$F$93,MATCH($A218,Meetings!$A$6:$A$93,0)),0))</f>
        <v/>
      </c>
      <c r="G218" s="56"/>
      <c r="H218" s="52"/>
      <c r="I218" s="57" t="str">
        <f t="shared" si="9"/>
        <v/>
      </c>
      <c r="J218" s="57" t="str">
        <f t="shared" si="10"/>
        <v/>
      </c>
      <c r="K218" s="57" t="str">
        <f>IF($A218="","",Settings!$C$5+SUM($J$6:$J218))</f>
        <v/>
      </c>
      <c r="L218" s="57" t="str">
        <f>IF($A218="","",MAX(Settings!$C$5,MAX($K$6:$K218)))</f>
        <v/>
      </c>
      <c r="M218" s="58" t="str">
        <f t="shared" si="11"/>
        <v/>
      </c>
    </row>
    <row r="219" spans="1:13" ht="15" customHeight="1" x14ac:dyDescent="0.25">
      <c r="A219" s="52"/>
      <c r="B219" s="53" t="str">
        <f>IF($A219="","",IFERROR(INDEX(Meetings!$B$6:$B$93,MATCH($A219,Meetings!$A$6:$A$93,0)),"?"))</f>
        <v/>
      </c>
      <c r="C219" s="53" t="str">
        <f>IF($A219="","",IFERROR(INDEX(Meetings!$C$6:$C$93,MATCH($A219,Meetings!$A$6:$A$93,0)),"?"))</f>
        <v/>
      </c>
      <c r="D219" s="52"/>
      <c r="E219" s="54"/>
      <c r="F219" s="55" t="str">
        <f>IF($A219="","",IFERROR(INDEX(Meetings!$F$6:$F$93,MATCH($A219,Meetings!$A$6:$A$93,0)),0))</f>
        <v/>
      </c>
      <c r="G219" s="56"/>
      <c r="H219" s="52"/>
      <c r="I219" s="57" t="str">
        <f t="shared" si="9"/>
        <v/>
      </c>
      <c r="J219" s="57" t="str">
        <f t="shared" si="10"/>
        <v/>
      </c>
      <c r="K219" s="57" t="str">
        <f>IF($A219="","",Settings!$C$5+SUM($J$6:$J219))</f>
        <v/>
      </c>
      <c r="L219" s="57" t="str">
        <f>IF($A219="","",MAX(Settings!$C$5,MAX($K$6:$K219)))</f>
        <v/>
      </c>
      <c r="M219" s="58" t="str">
        <f t="shared" si="11"/>
        <v/>
      </c>
    </row>
    <row r="220" spans="1:13" ht="15" customHeight="1" x14ac:dyDescent="0.25">
      <c r="A220" s="52"/>
      <c r="B220" s="53" t="str">
        <f>IF($A220="","",IFERROR(INDEX(Meetings!$B$6:$B$93,MATCH($A220,Meetings!$A$6:$A$93,0)),"?"))</f>
        <v/>
      </c>
      <c r="C220" s="53" t="str">
        <f>IF($A220="","",IFERROR(INDEX(Meetings!$C$6:$C$93,MATCH($A220,Meetings!$A$6:$A$93,0)),"?"))</f>
        <v/>
      </c>
      <c r="D220" s="52"/>
      <c r="E220" s="54"/>
      <c r="F220" s="55" t="str">
        <f>IF($A220="","",IFERROR(INDEX(Meetings!$F$6:$F$93,MATCH($A220,Meetings!$A$6:$A$93,0)),0))</f>
        <v/>
      </c>
      <c r="G220" s="56"/>
      <c r="H220" s="52"/>
      <c r="I220" s="57" t="str">
        <f t="shared" si="9"/>
        <v/>
      </c>
      <c r="J220" s="57" t="str">
        <f t="shared" si="10"/>
        <v/>
      </c>
      <c r="K220" s="57" t="str">
        <f>IF($A220="","",Settings!$C$5+SUM($J$6:$J220))</f>
        <v/>
      </c>
      <c r="L220" s="57" t="str">
        <f>IF($A220="","",MAX(Settings!$C$5,MAX($K$6:$K220)))</f>
        <v/>
      </c>
      <c r="M220" s="58" t="str">
        <f t="shared" si="11"/>
        <v/>
      </c>
    </row>
    <row r="221" spans="1:13" ht="15" customHeight="1" x14ac:dyDescent="0.25">
      <c r="A221" s="52"/>
      <c r="B221" s="53" t="str">
        <f>IF($A221="","",IFERROR(INDEX(Meetings!$B$6:$B$93,MATCH($A221,Meetings!$A$6:$A$93,0)),"?"))</f>
        <v/>
      </c>
      <c r="C221" s="53" t="str">
        <f>IF($A221="","",IFERROR(INDEX(Meetings!$C$6:$C$93,MATCH($A221,Meetings!$A$6:$A$93,0)),"?"))</f>
        <v/>
      </c>
      <c r="D221" s="52"/>
      <c r="E221" s="54"/>
      <c r="F221" s="55" t="str">
        <f>IF($A221="","",IFERROR(INDEX(Meetings!$F$6:$F$93,MATCH($A221,Meetings!$A$6:$A$93,0)),0))</f>
        <v/>
      </c>
      <c r="G221" s="56"/>
      <c r="H221" s="52"/>
      <c r="I221" s="57" t="str">
        <f t="shared" si="9"/>
        <v/>
      </c>
      <c r="J221" s="57" t="str">
        <f t="shared" si="10"/>
        <v/>
      </c>
      <c r="K221" s="57" t="str">
        <f>IF($A221="","",Settings!$C$5+SUM($J$6:$J221))</f>
        <v/>
      </c>
      <c r="L221" s="57" t="str">
        <f>IF($A221="","",MAX(Settings!$C$5,MAX($K$6:$K221)))</f>
        <v/>
      </c>
      <c r="M221" s="58" t="str">
        <f t="shared" si="11"/>
        <v/>
      </c>
    </row>
    <row r="222" spans="1:13" ht="15" customHeight="1" x14ac:dyDescent="0.25">
      <c r="A222" s="52"/>
      <c r="B222" s="53" t="str">
        <f>IF($A222="","",IFERROR(INDEX(Meetings!$B$6:$B$93,MATCH($A222,Meetings!$A$6:$A$93,0)),"?"))</f>
        <v/>
      </c>
      <c r="C222" s="53" t="str">
        <f>IF($A222="","",IFERROR(INDEX(Meetings!$C$6:$C$93,MATCH($A222,Meetings!$A$6:$A$93,0)),"?"))</f>
        <v/>
      </c>
      <c r="D222" s="52"/>
      <c r="E222" s="54"/>
      <c r="F222" s="55" t="str">
        <f>IF($A222="","",IFERROR(INDEX(Meetings!$F$6:$F$93,MATCH($A222,Meetings!$A$6:$A$93,0)),0))</f>
        <v/>
      </c>
      <c r="G222" s="56"/>
      <c r="H222" s="52"/>
      <c r="I222" s="57" t="str">
        <f t="shared" si="9"/>
        <v/>
      </c>
      <c r="J222" s="57" t="str">
        <f t="shared" si="10"/>
        <v/>
      </c>
      <c r="K222" s="57" t="str">
        <f>IF($A222="","",Settings!$C$5+SUM($J$6:$J222))</f>
        <v/>
      </c>
      <c r="L222" s="57" t="str">
        <f>IF($A222="","",MAX(Settings!$C$5,MAX($K$6:$K222)))</f>
        <v/>
      </c>
      <c r="M222" s="58" t="str">
        <f t="shared" si="11"/>
        <v/>
      </c>
    </row>
    <row r="223" spans="1:13" ht="15" customHeight="1" x14ac:dyDescent="0.25">
      <c r="A223" s="52"/>
      <c r="B223" s="53" t="str">
        <f>IF($A223="","",IFERROR(INDEX(Meetings!$B$6:$B$93,MATCH($A223,Meetings!$A$6:$A$93,0)),"?"))</f>
        <v/>
      </c>
      <c r="C223" s="53" t="str">
        <f>IF($A223="","",IFERROR(INDEX(Meetings!$C$6:$C$93,MATCH($A223,Meetings!$A$6:$A$93,0)),"?"))</f>
        <v/>
      </c>
      <c r="D223" s="52"/>
      <c r="E223" s="54"/>
      <c r="F223" s="55" t="str">
        <f>IF($A223="","",IFERROR(INDEX(Meetings!$F$6:$F$93,MATCH($A223,Meetings!$A$6:$A$93,0)),0))</f>
        <v/>
      </c>
      <c r="G223" s="56"/>
      <c r="H223" s="52"/>
      <c r="I223" s="57" t="str">
        <f t="shared" si="9"/>
        <v/>
      </c>
      <c r="J223" s="57" t="str">
        <f t="shared" si="10"/>
        <v/>
      </c>
      <c r="K223" s="57" t="str">
        <f>IF($A223="","",Settings!$C$5+SUM($J$6:$J223))</f>
        <v/>
      </c>
      <c r="L223" s="57" t="str">
        <f>IF($A223="","",MAX(Settings!$C$5,MAX($K$6:$K223)))</f>
        <v/>
      </c>
      <c r="M223" s="58" t="str">
        <f t="shared" si="11"/>
        <v/>
      </c>
    </row>
    <row r="224" spans="1:13" ht="15" customHeight="1" x14ac:dyDescent="0.25">
      <c r="A224" s="52"/>
      <c r="B224" s="53" t="str">
        <f>IF($A224="","",IFERROR(INDEX(Meetings!$B$6:$B$93,MATCH($A224,Meetings!$A$6:$A$93,0)),"?"))</f>
        <v/>
      </c>
      <c r="C224" s="53" t="str">
        <f>IF($A224="","",IFERROR(INDEX(Meetings!$C$6:$C$93,MATCH($A224,Meetings!$A$6:$A$93,0)),"?"))</f>
        <v/>
      </c>
      <c r="D224" s="52"/>
      <c r="E224" s="54"/>
      <c r="F224" s="55" t="str">
        <f>IF($A224="","",IFERROR(INDEX(Meetings!$F$6:$F$93,MATCH($A224,Meetings!$A$6:$A$93,0)),0))</f>
        <v/>
      </c>
      <c r="G224" s="56"/>
      <c r="H224" s="52"/>
      <c r="I224" s="57" t="str">
        <f t="shared" si="9"/>
        <v/>
      </c>
      <c r="J224" s="57" t="str">
        <f t="shared" si="10"/>
        <v/>
      </c>
      <c r="K224" s="57" t="str">
        <f>IF($A224="","",Settings!$C$5+SUM($J$6:$J224))</f>
        <v/>
      </c>
      <c r="L224" s="57" t="str">
        <f>IF($A224="","",MAX(Settings!$C$5,MAX($K$6:$K224)))</f>
        <v/>
      </c>
      <c r="M224" s="58" t="str">
        <f t="shared" si="11"/>
        <v/>
      </c>
    </row>
    <row r="225" spans="1:13" ht="15" customHeight="1" x14ac:dyDescent="0.25">
      <c r="A225" s="52"/>
      <c r="B225" s="53" t="str">
        <f>IF($A225="","",IFERROR(INDEX(Meetings!$B$6:$B$93,MATCH($A225,Meetings!$A$6:$A$93,0)),"?"))</f>
        <v/>
      </c>
      <c r="C225" s="53" t="str">
        <f>IF($A225="","",IFERROR(INDEX(Meetings!$C$6:$C$93,MATCH($A225,Meetings!$A$6:$A$93,0)),"?"))</f>
        <v/>
      </c>
      <c r="D225" s="52"/>
      <c r="E225" s="54"/>
      <c r="F225" s="55" t="str">
        <f>IF($A225="","",IFERROR(INDEX(Meetings!$F$6:$F$93,MATCH($A225,Meetings!$A$6:$A$93,0)),0))</f>
        <v/>
      </c>
      <c r="G225" s="56"/>
      <c r="H225" s="52"/>
      <c r="I225" s="57" t="str">
        <f t="shared" si="9"/>
        <v/>
      </c>
      <c r="J225" s="57" t="str">
        <f t="shared" si="10"/>
        <v/>
      </c>
      <c r="K225" s="57" t="str">
        <f>IF($A225="","",Settings!$C$5+SUM($J$6:$J225))</f>
        <v/>
      </c>
      <c r="L225" s="57" t="str">
        <f>IF($A225="","",MAX(Settings!$C$5,MAX($K$6:$K225)))</f>
        <v/>
      </c>
      <c r="M225" s="58" t="str">
        <f t="shared" si="11"/>
        <v/>
      </c>
    </row>
    <row r="226" spans="1:13" ht="15" customHeight="1" x14ac:dyDescent="0.25">
      <c r="A226" s="52"/>
      <c r="B226" s="53" t="str">
        <f>IF($A226="","",IFERROR(INDEX(Meetings!$B$6:$B$93,MATCH($A226,Meetings!$A$6:$A$93,0)),"?"))</f>
        <v/>
      </c>
      <c r="C226" s="53" t="str">
        <f>IF($A226="","",IFERROR(INDEX(Meetings!$C$6:$C$93,MATCH($A226,Meetings!$A$6:$A$93,0)),"?"))</f>
        <v/>
      </c>
      <c r="D226" s="52"/>
      <c r="E226" s="54"/>
      <c r="F226" s="55" t="str">
        <f>IF($A226="","",IFERROR(INDEX(Meetings!$F$6:$F$93,MATCH($A226,Meetings!$A$6:$A$93,0)),0))</f>
        <v/>
      </c>
      <c r="G226" s="56"/>
      <c r="H226" s="52"/>
      <c r="I226" s="57" t="str">
        <f t="shared" si="9"/>
        <v/>
      </c>
      <c r="J226" s="57" t="str">
        <f t="shared" si="10"/>
        <v/>
      </c>
      <c r="K226" s="57" t="str">
        <f>IF($A226="","",Settings!$C$5+SUM($J$6:$J226))</f>
        <v/>
      </c>
      <c r="L226" s="57" t="str">
        <f>IF($A226="","",MAX(Settings!$C$5,MAX($K$6:$K226)))</f>
        <v/>
      </c>
      <c r="M226" s="58" t="str">
        <f t="shared" si="11"/>
        <v/>
      </c>
    </row>
    <row r="227" spans="1:13" ht="15" customHeight="1" x14ac:dyDescent="0.25">
      <c r="A227" s="52"/>
      <c r="B227" s="53" t="str">
        <f>IF($A227="","",IFERROR(INDEX(Meetings!$B$6:$B$93,MATCH($A227,Meetings!$A$6:$A$93,0)),"?"))</f>
        <v/>
      </c>
      <c r="C227" s="53" t="str">
        <f>IF($A227="","",IFERROR(INDEX(Meetings!$C$6:$C$93,MATCH($A227,Meetings!$A$6:$A$93,0)),"?"))</f>
        <v/>
      </c>
      <c r="D227" s="52"/>
      <c r="E227" s="54"/>
      <c r="F227" s="55" t="str">
        <f>IF($A227="","",IFERROR(INDEX(Meetings!$F$6:$F$93,MATCH($A227,Meetings!$A$6:$A$93,0)),0))</f>
        <v/>
      </c>
      <c r="G227" s="56"/>
      <c r="H227" s="52"/>
      <c r="I227" s="57" t="str">
        <f t="shared" si="9"/>
        <v/>
      </c>
      <c r="J227" s="57" t="str">
        <f t="shared" si="10"/>
        <v/>
      </c>
      <c r="K227" s="57" t="str">
        <f>IF($A227="","",Settings!$C$5+SUM($J$6:$J227))</f>
        <v/>
      </c>
      <c r="L227" s="57" t="str">
        <f>IF($A227="","",MAX(Settings!$C$5,MAX($K$6:$K227)))</f>
        <v/>
      </c>
      <c r="M227" s="58" t="str">
        <f t="shared" si="11"/>
        <v/>
      </c>
    </row>
    <row r="228" spans="1:13" ht="15" customHeight="1" x14ac:dyDescent="0.25">
      <c r="A228" s="52"/>
      <c r="B228" s="53" t="str">
        <f>IF($A228="","",IFERROR(INDEX(Meetings!$B$6:$B$93,MATCH($A228,Meetings!$A$6:$A$93,0)),"?"))</f>
        <v/>
      </c>
      <c r="C228" s="53" t="str">
        <f>IF($A228="","",IFERROR(INDEX(Meetings!$C$6:$C$93,MATCH($A228,Meetings!$A$6:$A$93,0)),"?"))</f>
        <v/>
      </c>
      <c r="D228" s="52"/>
      <c r="E228" s="54"/>
      <c r="F228" s="55" t="str">
        <f>IF($A228="","",IFERROR(INDEX(Meetings!$F$6:$F$93,MATCH($A228,Meetings!$A$6:$A$93,0)),0))</f>
        <v/>
      </c>
      <c r="G228" s="56"/>
      <c r="H228" s="52"/>
      <c r="I228" s="57" t="str">
        <f t="shared" si="9"/>
        <v/>
      </c>
      <c r="J228" s="57" t="str">
        <f t="shared" si="10"/>
        <v/>
      </c>
      <c r="K228" s="57" t="str">
        <f>IF($A228="","",Settings!$C$5+SUM($J$6:$J228))</f>
        <v/>
      </c>
      <c r="L228" s="57" t="str">
        <f>IF($A228="","",MAX(Settings!$C$5,MAX($K$6:$K228)))</f>
        <v/>
      </c>
      <c r="M228" s="58" t="str">
        <f t="shared" si="11"/>
        <v/>
      </c>
    </row>
    <row r="229" spans="1:13" ht="15" customHeight="1" x14ac:dyDescent="0.25">
      <c r="A229" s="52"/>
      <c r="B229" s="53" t="str">
        <f>IF($A229="","",IFERROR(INDEX(Meetings!$B$6:$B$93,MATCH($A229,Meetings!$A$6:$A$93,0)),"?"))</f>
        <v/>
      </c>
      <c r="C229" s="53" t="str">
        <f>IF($A229="","",IFERROR(INDEX(Meetings!$C$6:$C$93,MATCH($A229,Meetings!$A$6:$A$93,0)),"?"))</f>
        <v/>
      </c>
      <c r="D229" s="52"/>
      <c r="E229" s="54"/>
      <c r="F229" s="55" t="str">
        <f>IF($A229="","",IFERROR(INDEX(Meetings!$F$6:$F$93,MATCH($A229,Meetings!$A$6:$A$93,0)),0))</f>
        <v/>
      </c>
      <c r="G229" s="56"/>
      <c r="H229" s="52"/>
      <c r="I229" s="57" t="str">
        <f t="shared" si="9"/>
        <v/>
      </c>
      <c r="J229" s="57" t="str">
        <f t="shared" si="10"/>
        <v/>
      </c>
      <c r="K229" s="57" t="str">
        <f>IF($A229="","",Settings!$C$5+SUM($J$6:$J229))</f>
        <v/>
      </c>
      <c r="L229" s="57" t="str">
        <f>IF($A229="","",MAX(Settings!$C$5,MAX($K$6:$K229)))</f>
        <v/>
      </c>
      <c r="M229" s="58" t="str">
        <f t="shared" si="11"/>
        <v/>
      </c>
    </row>
    <row r="230" spans="1:13" ht="15" customHeight="1" x14ac:dyDescent="0.25">
      <c r="A230" s="52"/>
      <c r="B230" s="53" t="str">
        <f>IF($A230="","",IFERROR(INDEX(Meetings!$B$6:$B$93,MATCH($A230,Meetings!$A$6:$A$93,0)),"?"))</f>
        <v/>
      </c>
      <c r="C230" s="53" t="str">
        <f>IF($A230="","",IFERROR(INDEX(Meetings!$C$6:$C$93,MATCH($A230,Meetings!$A$6:$A$93,0)),"?"))</f>
        <v/>
      </c>
      <c r="D230" s="52"/>
      <c r="E230" s="54"/>
      <c r="F230" s="55" t="str">
        <f>IF($A230="","",IFERROR(INDEX(Meetings!$F$6:$F$93,MATCH($A230,Meetings!$A$6:$A$93,0)),0))</f>
        <v/>
      </c>
      <c r="G230" s="56"/>
      <c r="H230" s="52"/>
      <c r="I230" s="57" t="str">
        <f t="shared" si="9"/>
        <v/>
      </c>
      <c r="J230" s="57" t="str">
        <f t="shared" si="10"/>
        <v/>
      </c>
      <c r="K230" s="57" t="str">
        <f>IF($A230="","",Settings!$C$5+SUM($J$6:$J230))</f>
        <v/>
      </c>
      <c r="L230" s="57" t="str">
        <f>IF($A230="","",MAX(Settings!$C$5,MAX($K$6:$K230)))</f>
        <v/>
      </c>
      <c r="M230" s="58" t="str">
        <f t="shared" si="11"/>
        <v/>
      </c>
    </row>
    <row r="231" spans="1:13" ht="15" customHeight="1" x14ac:dyDescent="0.25">
      <c r="A231" s="52"/>
      <c r="B231" s="53" t="str">
        <f>IF($A231="","",IFERROR(INDEX(Meetings!$B$6:$B$93,MATCH($A231,Meetings!$A$6:$A$93,0)),"?"))</f>
        <v/>
      </c>
      <c r="C231" s="53" t="str">
        <f>IF($A231="","",IFERROR(INDEX(Meetings!$C$6:$C$93,MATCH($A231,Meetings!$A$6:$A$93,0)),"?"))</f>
        <v/>
      </c>
      <c r="D231" s="52"/>
      <c r="E231" s="54"/>
      <c r="F231" s="55" t="str">
        <f>IF($A231="","",IFERROR(INDEX(Meetings!$F$6:$F$93,MATCH($A231,Meetings!$A$6:$A$93,0)),0))</f>
        <v/>
      </c>
      <c r="G231" s="56"/>
      <c r="H231" s="52"/>
      <c r="I231" s="57" t="str">
        <f t="shared" si="9"/>
        <v/>
      </c>
      <c r="J231" s="57" t="str">
        <f t="shared" si="10"/>
        <v/>
      </c>
      <c r="K231" s="57" t="str">
        <f>IF($A231="","",Settings!$C$5+SUM($J$6:$J231))</f>
        <v/>
      </c>
      <c r="L231" s="57" t="str">
        <f>IF($A231="","",MAX(Settings!$C$5,MAX($K$6:$K231)))</f>
        <v/>
      </c>
      <c r="M231" s="58" t="str">
        <f t="shared" si="11"/>
        <v/>
      </c>
    </row>
    <row r="232" spans="1:13" ht="15" customHeight="1" x14ac:dyDescent="0.25">
      <c r="A232" s="52"/>
      <c r="B232" s="53" t="str">
        <f>IF($A232="","",IFERROR(INDEX(Meetings!$B$6:$B$93,MATCH($A232,Meetings!$A$6:$A$93,0)),"?"))</f>
        <v/>
      </c>
      <c r="C232" s="53" t="str">
        <f>IF($A232="","",IFERROR(INDEX(Meetings!$C$6:$C$93,MATCH($A232,Meetings!$A$6:$A$93,0)),"?"))</f>
        <v/>
      </c>
      <c r="D232" s="52"/>
      <c r="E232" s="54"/>
      <c r="F232" s="55" t="str">
        <f>IF($A232="","",IFERROR(INDEX(Meetings!$F$6:$F$93,MATCH($A232,Meetings!$A$6:$A$93,0)),0))</f>
        <v/>
      </c>
      <c r="G232" s="56"/>
      <c r="H232" s="52"/>
      <c r="I232" s="57" t="str">
        <f t="shared" si="9"/>
        <v/>
      </c>
      <c r="J232" s="57" t="str">
        <f t="shared" si="10"/>
        <v/>
      </c>
      <c r="K232" s="57" t="str">
        <f>IF($A232="","",Settings!$C$5+SUM($J$6:$J232))</f>
        <v/>
      </c>
      <c r="L232" s="57" t="str">
        <f>IF($A232="","",MAX(Settings!$C$5,MAX($K$6:$K232)))</f>
        <v/>
      </c>
      <c r="M232" s="58" t="str">
        <f t="shared" si="11"/>
        <v/>
      </c>
    </row>
    <row r="233" spans="1:13" ht="15" customHeight="1" x14ac:dyDescent="0.25">
      <c r="A233" s="52"/>
      <c r="B233" s="53" t="str">
        <f>IF($A233="","",IFERROR(INDEX(Meetings!$B$6:$B$93,MATCH($A233,Meetings!$A$6:$A$93,0)),"?"))</f>
        <v/>
      </c>
      <c r="C233" s="53" t="str">
        <f>IF($A233="","",IFERROR(INDEX(Meetings!$C$6:$C$93,MATCH($A233,Meetings!$A$6:$A$93,0)),"?"))</f>
        <v/>
      </c>
      <c r="D233" s="52"/>
      <c r="E233" s="54"/>
      <c r="F233" s="55" t="str">
        <f>IF($A233="","",IFERROR(INDEX(Meetings!$F$6:$F$93,MATCH($A233,Meetings!$A$6:$A$93,0)),0))</f>
        <v/>
      </c>
      <c r="G233" s="56"/>
      <c r="H233" s="52"/>
      <c r="I233" s="57" t="str">
        <f t="shared" si="9"/>
        <v/>
      </c>
      <c r="J233" s="57" t="str">
        <f t="shared" si="10"/>
        <v/>
      </c>
      <c r="K233" s="57" t="str">
        <f>IF($A233="","",Settings!$C$5+SUM($J$6:$J233))</f>
        <v/>
      </c>
      <c r="L233" s="57" t="str">
        <f>IF($A233="","",MAX(Settings!$C$5,MAX($K$6:$K233)))</f>
        <v/>
      </c>
      <c r="M233" s="58" t="str">
        <f t="shared" si="11"/>
        <v/>
      </c>
    </row>
    <row r="234" spans="1:13" ht="15" customHeight="1" x14ac:dyDescent="0.25">
      <c r="A234" s="52"/>
      <c r="B234" s="53" t="str">
        <f>IF($A234="","",IFERROR(INDEX(Meetings!$B$6:$B$93,MATCH($A234,Meetings!$A$6:$A$93,0)),"?"))</f>
        <v/>
      </c>
      <c r="C234" s="53" t="str">
        <f>IF($A234="","",IFERROR(INDEX(Meetings!$C$6:$C$93,MATCH($A234,Meetings!$A$6:$A$93,0)),"?"))</f>
        <v/>
      </c>
      <c r="D234" s="52"/>
      <c r="E234" s="54"/>
      <c r="F234" s="55" t="str">
        <f>IF($A234="","",IFERROR(INDEX(Meetings!$F$6:$F$93,MATCH($A234,Meetings!$A$6:$A$93,0)),0))</f>
        <v/>
      </c>
      <c r="G234" s="56"/>
      <c r="H234" s="52"/>
      <c r="I234" s="57" t="str">
        <f t="shared" si="9"/>
        <v/>
      </c>
      <c r="J234" s="57" t="str">
        <f t="shared" si="10"/>
        <v/>
      </c>
      <c r="K234" s="57" t="str">
        <f>IF($A234="","",Settings!$C$5+SUM($J$6:$J234))</f>
        <v/>
      </c>
      <c r="L234" s="57" t="str">
        <f>IF($A234="","",MAX(Settings!$C$5,MAX($K$6:$K234)))</f>
        <v/>
      </c>
      <c r="M234" s="58" t="str">
        <f t="shared" si="11"/>
        <v/>
      </c>
    </row>
    <row r="235" spans="1:13" ht="15" customHeight="1" x14ac:dyDescent="0.25">
      <c r="A235" s="52"/>
      <c r="B235" s="53" t="str">
        <f>IF($A235="","",IFERROR(INDEX(Meetings!$B$6:$B$93,MATCH($A235,Meetings!$A$6:$A$93,0)),"?"))</f>
        <v/>
      </c>
      <c r="C235" s="53" t="str">
        <f>IF($A235="","",IFERROR(INDEX(Meetings!$C$6:$C$93,MATCH($A235,Meetings!$A$6:$A$93,0)),"?"))</f>
        <v/>
      </c>
      <c r="D235" s="52"/>
      <c r="E235" s="54"/>
      <c r="F235" s="55" t="str">
        <f>IF($A235="","",IFERROR(INDEX(Meetings!$F$6:$F$93,MATCH($A235,Meetings!$A$6:$A$93,0)),0))</f>
        <v/>
      </c>
      <c r="G235" s="56"/>
      <c r="H235" s="52"/>
      <c r="I235" s="57" t="str">
        <f t="shared" si="9"/>
        <v/>
      </c>
      <c r="J235" s="57" t="str">
        <f t="shared" si="10"/>
        <v/>
      </c>
      <c r="K235" s="57" t="str">
        <f>IF($A235="","",Settings!$C$5+SUM($J$6:$J235))</f>
        <v/>
      </c>
      <c r="L235" s="57" t="str">
        <f>IF($A235="","",MAX(Settings!$C$5,MAX($K$6:$K235)))</f>
        <v/>
      </c>
      <c r="M235" s="58" t="str">
        <f t="shared" si="11"/>
        <v/>
      </c>
    </row>
    <row r="236" spans="1:13" ht="15" customHeight="1" x14ac:dyDescent="0.25">
      <c r="A236" s="52"/>
      <c r="B236" s="53" t="str">
        <f>IF($A236="","",IFERROR(INDEX(Meetings!$B$6:$B$93,MATCH($A236,Meetings!$A$6:$A$93,0)),"?"))</f>
        <v/>
      </c>
      <c r="C236" s="53" t="str">
        <f>IF($A236="","",IFERROR(INDEX(Meetings!$C$6:$C$93,MATCH($A236,Meetings!$A$6:$A$93,0)),"?"))</f>
        <v/>
      </c>
      <c r="D236" s="52"/>
      <c r="E236" s="54"/>
      <c r="F236" s="55" t="str">
        <f>IF($A236="","",IFERROR(INDEX(Meetings!$F$6:$F$93,MATCH($A236,Meetings!$A$6:$A$93,0)),0))</f>
        <v/>
      </c>
      <c r="G236" s="56"/>
      <c r="H236" s="52"/>
      <c r="I236" s="57" t="str">
        <f t="shared" si="9"/>
        <v/>
      </c>
      <c r="J236" s="57" t="str">
        <f t="shared" si="10"/>
        <v/>
      </c>
      <c r="K236" s="57" t="str">
        <f>IF($A236="","",Settings!$C$5+SUM($J$6:$J236))</f>
        <v/>
      </c>
      <c r="L236" s="57" t="str">
        <f>IF($A236="","",MAX(Settings!$C$5,MAX($K$6:$K236)))</f>
        <v/>
      </c>
      <c r="M236" s="58" t="str">
        <f t="shared" si="11"/>
        <v/>
      </c>
    </row>
    <row r="237" spans="1:13" ht="15" customHeight="1" x14ac:dyDescent="0.25">
      <c r="A237" s="52"/>
      <c r="B237" s="53" t="str">
        <f>IF($A237="","",IFERROR(INDEX(Meetings!$B$6:$B$93,MATCH($A237,Meetings!$A$6:$A$93,0)),"?"))</f>
        <v/>
      </c>
      <c r="C237" s="53" t="str">
        <f>IF($A237="","",IFERROR(INDEX(Meetings!$C$6:$C$93,MATCH($A237,Meetings!$A$6:$A$93,0)),"?"))</f>
        <v/>
      </c>
      <c r="D237" s="52"/>
      <c r="E237" s="54"/>
      <c r="F237" s="55" t="str">
        <f>IF($A237="","",IFERROR(INDEX(Meetings!$F$6:$F$93,MATCH($A237,Meetings!$A$6:$A$93,0)),0))</f>
        <v/>
      </c>
      <c r="G237" s="56"/>
      <c r="H237" s="52"/>
      <c r="I237" s="57" t="str">
        <f t="shared" si="9"/>
        <v/>
      </c>
      <c r="J237" s="57" t="str">
        <f t="shared" si="10"/>
        <v/>
      </c>
      <c r="K237" s="57" t="str">
        <f>IF($A237="","",Settings!$C$5+SUM($J$6:$J237))</f>
        <v/>
      </c>
      <c r="L237" s="57" t="str">
        <f>IF($A237="","",MAX(Settings!$C$5,MAX($K$6:$K237)))</f>
        <v/>
      </c>
      <c r="M237" s="58" t="str">
        <f t="shared" si="11"/>
        <v/>
      </c>
    </row>
    <row r="238" spans="1:13" ht="15" customHeight="1" x14ac:dyDescent="0.25">
      <c r="A238" s="52"/>
      <c r="B238" s="53" t="str">
        <f>IF($A238="","",IFERROR(INDEX(Meetings!$B$6:$B$93,MATCH($A238,Meetings!$A$6:$A$93,0)),"?"))</f>
        <v/>
      </c>
      <c r="C238" s="53" t="str">
        <f>IF($A238="","",IFERROR(INDEX(Meetings!$C$6:$C$93,MATCH($A238,Meetings!$A$6:$A$93,0)),"?"))</f>
        <v/>
      </c>
      <c r="D238" s="52"/>
      <c r="E238" s="54"/>
      <c r="F238" s="55" t="str">
        <f>IF($A238="","",IFERROR(INDEX(Meetings!$F$6:$F$93,MATCH($A238,Meetings!$A$6:$A$93,0)),0))</f>
        <v/>
      </c>
      <c r="G238" s="56"/>
      <c r="H238" s="52"/>
      <c r="I238" s="57" t="str">
        <f t="shared" si="9"/>
        <v/>
      </c>
      <c r="J238" s="57" t="str">
        <f t="shared" si="10"/>
        <v/>
      </c>
      <c r="K238" s="57" t="str">
        <f>IF($A238="","",Settings!$C$5+SUM($J$6:$J238))</f>
        <v/>
      </c>
      <c r="L238" s="57" t="str">
        <f>IF($A238="","",MAX(Settings!$C$5,MAX($K$6:$K238)))</f>
        <v/>
      </c>
      <c r="M238" s="58" t="str">
        <f t="shared" si="11"/>
        <v/>
      </c>
    </row>
    <row r="239" spans="1:13" ht="15" customHeight="1" x14ac:dyDescent="0.25">
      <c r="A239" s="52"/>
      <c r="B239" s="53" t="str">
        <f>IF($A239="","",IFERROR(INDEX(Meetings!$B$6:$B$93,MATCH($A239,Meetings!$A$6:$A$93,0)),"?"))</f>
        <v/>
      </c>
      <c r="C239" s="53" t="str">
        <f>IF($A239="","",IFERROR(INDEX(Meetings!$C$6:$C$93,MATCH($A239,Meetings!$A$6:$A$93,0)),"?"))</f>
        <v/>
      </c>
      <c r="D239" s="52"/>
      <c r="E239" s="54"/>
      <c r="F239" s="55" t="str">
        <f>IF($A239="","",IFERROR(INDEX(Meetings!$F$6:$F$93,MATCH($A239,Meetings!$A$6:$A$93,0)),0))</f>
        <v/>
      </c>
      <c r="G239" s="56"/>
      <c r="H239" s="52"/>
      <c r="I239" s="57" t="str">
        <f t="shared" si="9"/>
        <v/>
      </c>
      <c r="J239" s="57" t="str">
        <f t="shared" si="10"/>
        <v/>
      </c>
      <c r="K239" s="57" t="str">
        <f>IF($A239="","",Settings!$C$5+SUM($J$6:$J239))</f>
        <v/>
      </c>
      <c r="L239" s="57" t="str">
        <f>IF($A239="","",MAX(Settings!$C$5,MAX($K$6:$K239)))</f>
        <v/>
      </c>
      <c r="M239" s="58" t="str">
        <f t="shared" si="11"/>
        <v/>
      </c>
    </row>
    <row r="240" spans="1:13" ht="15" customHeight="1" x14ac:dyDescent="0.25">
      <c r="A240" s="52"/>
      <c r="B240" s="53" t="str">
        <f>IF($A240="","",IFERROR(INDEX(Meetings!$B$6:$B$93,MATCH($A240,Meetings!$A$6:$A$93,0)),"?"))</f>
        <v/>
      </c>
      <c r="C240" s="53" t="str">
        <f>IF($A240="","",IFERROR(INDEX(Meetings!$C$6:$C$93,MATCH($A240,Meetings!$A$6:$A$93,0)),"?"))</f>
        <v/>
      </c>
      <c r="D240" s="52"/>
      <c r="E240" s="54"/>
      <c r="F240" s="55" t="str">
        <f>IF($A240="","",IFERROR(INDEX(Meetings!$F$6:$F$93,MATCH($A240,Meetings!$A$6:$A$93,0)),0))</f>
        <v/>
      </c>
      <c r="G240" s="56"/>
      <c r="H240" s="52"/>
      <c r="I240" s="57" t="str">
        <f t="shared" si="9"/>
        <v/>
      </c>
      <c r="J240" s="57" t="str">
        <f t="shared" si="10"/>
        <v/>
      </c>
      <c r="K240" s="57" t="str">
        <f>IF($A240="","",Settings!$C$5+SUM($J$6:$J240))</f>
        <v/>
      </c>
      <c r="L240" s="57" t="str">
        <f>IF($A240="","",MAX(Settings!$C$5,MAX($K$6:$K240)))</f>
        <v/>
      </c>
      <c r="M240" s="58" t="str">
        <f t="shared" si="11"/>
        <v/>
      </c>
    </row>
    <row r="241" spans="1:13" ht="15" customHeight="1" x14ac:dyDescent="0.25">
      <c r="A241" s="52"/>
      <c r="B241" s="53" t="str">
        <f>IF($A241="","",IFERROR(INDEX(Meetings!$B$6:$B$93,MATCH($A241,Meetings!$A$6:$A$93,0)),"?"))</f>
        <v/>
      </c>
      <c r="C241" s="53" t="str">
        <f>IF($A241="","",IFERROR(INDEX(Meetings!$C$6:$C$93,MATCH($A241,Meetings!$A$6:$A$93,0)),"?"))</f>
        <v/>
      </c>
      <c r="D241" s="52"/>
      <c r="E241" s="54"/>
      <c r="F241" s="55" t="str">
        <f>IF($A241="","",IFERROR(INDEX(Meetings!$F$6:$F$93,MATCH($A241,Meetings!$A$6:$A$93,0)),0))</f>
        <v/>
      </c>
      <c r="G241" s="56"/>
      <c r="H241" s="52"/>
      <c r="I241" s="57" t="str">
        <f t="shared" si="9"/>
        <v/>
      </c>
      <c r="J241" s="57" t="str">
        <f t="shared" si="10"/>
        <v/>
      </c>
      <c r="K241" s="57" t="str">
        <f>IF($A241="","",Settings!$C$5+SUM($J$6:$J241))</f>
        <v/>
      </c>
      <c r="L241" s="57" t="str">
        <f>IF($A241="","",MAX(Settings!$C$5,MAX($K$6:$K241)))</f>
        <v/>
      </c>
      <c r="M241" s="58" t="str">
        <f t="shared" si="11"/>
        <v/>
      </c>
    </row>
    <row r="242" spans="1:13" ht="15" customHeight="1" x14ac:dyDescent="0.25">
      <c r="A242" s="52"/>
      <c r="B242" s="53" t="str">
        <f>IF($A242="","",IFERROR(INDEX(Meetings!$B$6:$B$93,MATCH($A242,Meetings!$A$6:$A$93,0)),"?"))</f>
        <v/>
      </c>
      <c r="C242" s="53" t="str">
        <f>IF($A242="","",IFERROR(INDEX(Meetings!$C$6:$C$93,MATCH($A242,Meetings!$A$6:$A$93,0)),"?"))</f>
        <v/>
      </c>
      <c r="D242" s="52"/>
      <c r="E242" s="54"/>
      <c r="F242" s="55" t="str">
        <f>IF($A242="","",IFERROR(INDEX(Meetings!$F$6:$F$93,MATCH($A242,Meetings!$A$6:$A$93,0)),0))</f>
        <v/>
      </c>
      <c r="G242" s="56"/>
      <c r="H242" s="52"/>
      <c r="I242" s="57" t="str">
        <f t="shared" si="9"/>
        <v/>
      </c>
      <c r="J242" s="57" t="str">
        <f t="shared" si="10"/>
        <v/>
      </c>
      <c r="K242" s="57" t="str">
        <f>IF($A242="","",Settings!$C$5+SUM($J$6:$J242))</f>
        <v/>
      </c>
      <c r="L242" s="57" t="str">
        <f>IF($A242="","",MAX(Settings!$C$5,MAX($K$6:$K242)))</f>
        <v/>
      </c>
      <c r="M242" s="58" t="str">
        <f t="shared" si="11"/>
        <v/>
      </c>
    </row>
    <row r="243" spans="1:13" ht="15" customHeight="1" x14ac:dyDescent="0.25">
      <c r="A243" s="52"/>
      <c r="B243" s="53" t="str">
        <f>IF($A243="","",IFERROR(INDEX(Meetings!$B$6:$B$93,MATCH($A243,Meetings!$A$6:$A$93,0)),"?"))</f>
        <v/>
      </c>
      <c r="C243" s="53" t="str">
        <f>IF($A243="","",IFERROR(INDEX(Meetings!$C$6:$C$93,MATCH($A243,Meetings!$A$6:$A$93,0)),"?"))</f>
        <v/>
      </c>
      <c r="D243" s="52"/>
      <c r="E243" s="54"/>
      <c r="F243" s="55" t="str">
        <f>IF($A243="","",IFERROR(INDEX(Meetings!$F$6:$F$93,MATCH($A243,Meetings!$A$6:$A$93,0)),0))</f>
        <v/>
      </c>
      <c r="G243" s="56"/>
      <c r="H243" s="52"/>
      <c r="I243" s="57" t="str">
        <f t="shared" si="9"/>
        <v/>
      </c>
      <c r="J243" s="57" t="str">
        <f t="shared" si="10"/>
        <v/>
      </c>
      <c r="K243" s="57" t="str">
        <f>IF($A243="","",Settings!$C$5+SUM($J$6:$J243))</f>
        <v/>
      </c>
      <c r="L243" s="57" t="str">
        <f>IF($A243="","",MAX(Settings!$C$5,MAX($K$6:$K243)))</f>
        <v/>
      </c>
      <c r="M243" s="58" t="str">
        <f t="shared" si="11"/>
        <v/>
      </c>
    </row>
    <row r="244" spans="1:13" ht="15" customHeight="1" x14ac:dyDescent="0.25">
      <c r="A244" s="52"/>
      <c r="B244" s="53" t="str">
        <f>IF($A244="","",IFERROR(INDEX(Meetings!$B$6:$B$93,MATCH($A244,Meetings!$A$6:$A$93,0)),"?"))</f>
        <v/>
      </c>
      <c r="C244" s="53" t="str">
        <f>IF($A244="","",IFERROR(INDEX(Meetings!$C$6:$C$93,MATCH($A244,Meetings!$A$6:$A$93,0)),"?"))</f>
        <v/>
      </c>
      <c r="D244" s="52"/>
      <c r="E244" s="54"/>
      <c r="F244" s="55" t="str">
        <f>IF($A244="","",IFERROR(INDEX(Meetings!$F$6:$F$93,MATCH($A244,Meetings!$A$6:$A$93,0)),0))</f>
        <v/>
      </c>
      <c r="G244" s="56"/>
      <c r="H244" s="52"/>
      <c r="I244" s="57" t="str">
        <f t="shared" si="9"/>
        <v/>
      </c>
      <c r="J244" s="57" t="str">
        <f t="shared" si="10"/>
        <v/>
      </c>
      <c r="K244" s="57" t="str">
        <f>IF($A244="","",Settings!$C$5+SUM($J$6:$J244))</f>
        <v/>
      </c>
      <c r="L244" s="57" t="str">
        <f>IF($A244="","",MAX(Settings!$C$5,MAX($K$6:$K244)))</f>
        <v/>
      </c>
      <c r="M244" s="58" t="str">
        <f t="shared" si="11"/>
        <v/>
      </c>
    </row>
    <row r="245" spans="1:13" ht="15" customHeight="1" x14ac:dyDescent="0.25">
      <c r="A245" s="52"/>
      <c r="B245" s="53" t="str">
        <f>IF($A245="","",IFERROR(INDEX(Meetings!$B$6:$B$93,MATCH($A245,Meetings!$A$6:$A$93,0)),"?"))</f>
        <v/>
      </c>
      <c r="C245" s="53" t="str">
        <f>IF($A245="","",IFERROR(INDEX(Meetings!$C$6:$C$93,MATCH($A245,Meetings!$A$6:$A$93,0)),"?"))</f>
        <v/>
      </c>
      <c r="D245" s="52"/>
      <c r="E245" s="54"/>
      <c r="F245" s="55" t="str">
        <f>IF($A245="","",IFERROR(INDEX(Meetings!$F$6:$F$93,MATCH($A245,Meetings!$A$6:$A$93,0)),0))</f>
        <v/>
      </c>
      <c r="G245" s="56"/>
      <c r="H245" s="52"/>
      <c r="I245" s="57" t="str">
        <f t="shared" si="9"/>
        <v/>
      </c>
      <c r="J245" s="57" t="str">
        <f t="shared" si="10"/>
        <v/>
      </c>
      <c r="K245" s="57" t="str">
        <f>IF($A245="","",Settings!$C$5+SUM($J$6:$J245))</f>
        <v/>
      </c>
      <c r="L245" s="57" t="str">
        <f>IF($A245="","",MAX(Settings!$C$5,MAX($K$6:$K245)))</f>
        <v/>
      </c>
      <c r="M245" s="58" t="str">
        <f t="shared" si="11"/>
        <v/>
      </c>
    </row>
    <row r="246" spans="1:13" ht="15" customHeight="1" x14ac:dyDescent="0.25">
      <c r="A246" s="52"/>
      <c r="B246" s="53" t="str">
        <f>IF($A246="","",IFERROR(INDEX(Meetings!$B$6:$B$93,MATCH($A246,Meetings!$A$6:$A$93,0)),"?"))</f>
        <v/>
      </c>
      <c r="C246" s="53" t="str">
        <f>IF($A246="","",IFERROR(INDEX(Meetings!$C$6:$C$93,MATCH($A246,Meetings!$A$6:$A$93,0)),"?"))</f>
        <v/>
      </c>
      <c r="D246" s="52"/>
      <c r="E246" s="54"/>
      <c r="F246" s="55" t="str">
        <f>IF($A246="","",IFERROR(INDEX(Meetings!$F$6:$F$93,MATCH($A246,Meetings!$A$6:$A$93,0)),0))</f>
        <v/>
      </c>
      <c r="G246" s="56"/>
      <c r="H246" s="52"/>
      <c r="I246" s="57" t="str">
        <f t="shared" si="9"/>
        <v/>
      </c>
      <c r="J246" s="57" t="str">
        <f t="shared" si="10"/>
        <v/>
      </c>
      <c r="K246" s="57" t="str">
        <f>IF($A246="","",Settings!$C$5+SUM($J$6:$J246))</f>
        <v/>
      </c>
      <c r="L246" s="57" t="str">
        <f>IF($A246="","",MAX(Settings!$C$5,MAX($K$6:$K246)))</f>
        <v/>
      </c>
      <c r="M246" s="58" t="str">
        <f t="shared" si="11"/>
        <v/>
      </c>
    </row>
    <row r="247" spans="1:13" ht="15" customHeight="1" x14ac:dyDescent="0.25">
      <c r="A247" s="52"/>
      <c r="B247" s="53" t="str">
        <f>IF($A247="","",IFERROR(INDEX(Meetings!$B$6:$B$93,MATCH($A247,Meetings!$A$6:$A$93,0)),"?"))</f>
        <v/>
      </c>
      <c r="C247" s="53" t="str">
        <f>IF($A247="","",IFERROR(INDEX(Meetings!$C$6:$C$93,MATCH($A247,Meetings!$A$6:$A$93,0)),"?"))</f>
        <v/>
      </c>
      <c r="D247" s="52"/>
      <c r="E247" s="54"/>
      <c r="F247" s="55" t="str">
        <f>IF($A247="","",IFERROR(INDEX(Meetings!$F$6:$F$93,MATCH($A247,Meetings!$A$6:$A$93,0)),0))</f>
        <v/>
      </c>
      <c r="G247" s="56"/>
      <c r="H247" s="52"/>
      <c r="I247" s="57" t="str">
        <f t="shared" si="9"/>
        <v/>
      </c>
      <c r="J247" s="57" t="str">
        <f t="shared" si="10"/>
        <v/>
      </c>
      <c r="K247" s="57" t="str">
        <f>IF($A247="","",Settings!$C$5+SUM($J$6:$J247))</f>
        <v/>
      </c>
      <c r="L247" s="57" t="str">
        <f>IF($A247="","",MAX(Settings!$C$5,MAX($K$6:$K247)))</f>
        <v/>
      </c>
      <c r="M247" s="58" t="str">
        <f t="shared" si="11"/>
        <v/>
      </c>
    </row>
    <row r="248" spans="1:13" ht="15" customHeight="1" x14ac:dyDescent="0.25">
      <c r="A248" s="52"/>
      <c r="B248" s="53" t="str">
        <f>IF($A248="","",IFERROR(INDEX(Meetings!$B$6:$B$93,MATCH($A248,Meetings!$A$6:$A$93,0)),"?"))</f>
        <v/>
      </c>
      <c r="C248" s="53" t="str">
        <f>IF($A248="","",IFERROR(INDEX(Meetings!$C$6:$C$93,MATCH($A248,Meetings!$A$6:$A$93,0)),"?"))</f>
        <v/>
      </c>
      <c r="D248" s="52"/>
      <c r="E248" s="54"/>
      <c r="F248" s="55" t="str">
        <f>IF($A248="","",IFERROR(INDEX(Meetings!$F$6:$F$93,MATCH($A248,Meetings!$A$6:$A$93,0)),0))</f>
        <v/>
      </c>
      <c r="G248" s="56"/>
      <c r="H248" s="52"/>
      <c r="I248" s="57" t="str">
        <f t="shared" si="9"/>
        <v/>
      </c>
      <c r="J248" s="57" t="str">
        <f t="shared" si="10"/>
        <v/>
      </c>
      <c r="K248" s="57" t="str">
        <f>IF($A248="","",Settings!$C$5+SUM($J$6:$J248))</f>
        <v/>
      </c>
      <c r="L248" s="57" t="str">
        <f>IF($A248="","",MAX(Settings!$C$5,MAX($K$6:$K248)))</f>
        <v/>
      </c>
      <c r="M248" s="58" t="str">
        <f t="shared" si="11"/>
        <v/>
      </c>
    </row>
    <row r="249" spans="1:13" ht="15" customHeight="1" x14ac:dyDescent="0.25">
      <c r="A249" s="52"/>
      <c r="B249" s="53" t="str">
        <f>IF($A249="","",IFERROR(INDEX(Meetings!$B$6:$B$93,MATCH($A249,Meetings!$A$6:$A$93,0)),"?"))</f>
        <v/>
      </c>
      <c r="C249" s="53" t="str">
        <f>IF($A249="","",IFERROR(INDEX(Meetings!$C$6:$C$93,MATCH($A249,Meetings!$A$6:$A$93,0)),"?"))</f>
        <v/>
      </c>
      <c r="D249" s="52"/>
      <c r="E249" s="54"/>
      <c r="F249" s="55" t="str">
        <f>IF($A249="","",IFERROR(INDEX(Meetings!$F$6:$F$93,MATCH($A249,Meetings!$A$6:$A$93,0)),0))</f>
        <v/>
      </c>
      <c r="G249" s="56"/>
      <c r="H249" s="52"/>
      <c r="I249" s="57" t="str">
        <f t="shared" si="9"/>
        <v/>
      </c>
      <c r="J249" s="57" t="str">
        <f t="shared" si="10"/>
        <v/>
      </c>
      <c r="K249" s="57" t="str">
        <f>IF($A249="","",Settings!$C$5+SUM($J$6:$J249))</f>
        <v/>
      </c>
      <c r="L249" s="57" t="str">
        <f>IF($A249="","",MAX(Settings!$C$5,MAX($K$6:$K249)))</f>
        <v/>
      </c>
      <c r="M249" s="58" t="str">
        <f t="shared" si="11"/>
        <v/>
      </c>
    </row>
    <row r="250" spans="1:13" ht="15" customHeight="1" x14ac:dyDescent="0.25">
      <c r="A250" s="52"/>
      <c r="B250" s="53" t="str">
        <f>IF($A250="","",IFERROR(INDEX(Meetings!$B$6:$B$93,MATCH($A250,Meetings!$A$6:$A$93,0)),"?"))</f>
        <v/>
      </c>
      <c r="C250" s="53" t="str">
        <f>IF($A250="","",IFERROR(INDEX(Meetings!$C$6:$C$93,MATCH($A250,Meetings!$A$6:$A$93,0)),"?"))</f>
        <v/>
      </c>
      <c r="D250" s="52"/>
      <c r="E250" s="54"/>
      <c r="F250" s="55" t="str">
        <f>IF($A250="","",IFERROR(INDEX(Meetings!$F$6:$F$93,MATCH($A250,Meetings!$A$6:$A$93,0)),0))</f>
        <v/>
      </c>
      <c r="G250" s="56"/>
      <c r="H250" s="52"/>
      <c r="I250" s="57" t="str">
        <f t="shared" si="9"/>
        <v/>
      </c>
      <c r="J250" s="57" t="str">
        <f t="shared" si="10"/>
        <v/>
      </c>
      <c r="K250" s="57" t="str">
        <f>IF($A250="","",Settings!$C$5+SUM($J$6:$J250))</f>
        <v/>
      </c>
      <c r="L250" s="57" t="str">
        <f>IF($A250="","",MAX(Settings!$C$5,MAX($K$6:$K250)))</f>
        <v/>
      </c>
      <c r="M250" s="58" t="str">
        <f t="shared" si="11"/>
        <v/>
      </c>
    </row>
    <row r="251" spans="1:13" ht="15" customHeight="1" x14ac:dyDescent="0.25">
      <c r="A251" s="52"/>
      <c r="B251" s="53" t="str">
        <f>IF($A251="","",IFERROR(INDEX(Meetings!$B$6:$B$93,MATCH($A251,Meetings!$A$6:$A$93,0)),"?"))</f>
        <v/>
      </c>
      <c r="C251" s="53" t="str">
        <f>IF($A251="","",IFERROR(INDEX(Meetings!$C$6:$C$93,MATCH($A251,Meetings!$A$6:$A$93,0)),"?"))</f>
        <v/>
      </c>
      <c r="D251" s="52"/>
      <c r="E251" s="54"/>
      <c r="F251" s="55" t="str">
        <f>IF($A251="","",IFERROR(INDEX(Meetings!$F$6:$F$93,MATCH($A251,Meetings!$A$6:$A$93,0)),0))</f>
        <v/>
      </c>
      <c r="G251" s="56"/>
      <c r="H251" s="52"/>
      <c r="I251" s="57" t="str">
        <f t="shared" si="9"/>
        <v/>
      </c>
      <c r="J251" s="57" t="str">
        <f t="shared" si="10"/>
        <v/>
      </c>
      <c r="K251" s="57" t="str">
        <f>IF($A251="","",Settings!$C$5+SUM($J$6:$J251))</f>
        <v/>
      </c>
      <c r="L251" s="57" t="str">
        <f>IF($A251="","",MAX(Settings!$C$5,MAX($K$6:$K251)))</f>
        <v/>
      </c>
      <c r="M251" s="58" t="str">
        <f t="shared" si="11"/>
        <v/>
      </c>
    </row>
    <row r="252" spans="1:13" ht="15" customHeight="1" x14ac:dyDescent="0.25">
      <c r="A252" s="52"/>
      <c r="B252" s="53" t="str">
        <f>IF($A252="","",IFERROR(INDEX(Meetings!$B$6:$B$93,MATCH($A252,Meetings!$A$6:$A$93,0)),"?"))</f>
        <v/>
      </c>
      <c r="C252" s="53" t="str">
        <f>IF($A252="","",IFERROR(INDEX(Meetings!$C$6:$C$93,MATCH($A252,Meetings!$A$6:$A$93,0)),"?"))</f>
        <v/>
      </c>
      <c r="D252" s="52"/>
      <c r="E252" s="54"/>
      <c r="F252" s="55" t="str">
        <f>IF($A252="","",IFERROR(INDEX(Meetings!$F$6:$F$93,MATCH($A252,Meetings!$A$6:$A$93,0)),0))</f>
        <v/>
      </c>
      <c r="G252" s="56"/>
      <c r="H252" s="52"/>
      <c r="I252" s="57" t="str">
        <f t="shared" si="9"/>
        <v/>
      </c>
      <c r="J252" s="57" t="str">
        <f t="shared" si="10"/>
        <v/>
      </c>
      <c r="K252" s="57" t="str">
        <f>IF($A252="","",Settings!$C$5+SUM($J$6:$J252))</f>
        <v/>
      </c>
      <c r="L252" s="57" t="str">
        <f>IF($A252="","",MAX(Settings!$C$5,MAX($K$6:$K252)))</f>
        <v/>
      </c>
      <c r="M252" s="58" t="str">
        <f t="shared" si="11"/>
        <v/>
      </c>
    </row>
    <row r="253" spans="1:13" ht="15" customHeight="1" x14ac:dyDescent="0.25">
      <c r="A253" s="52"/>
      <c r="B253" s="53" t="str">
        <f>IF($A253="","",IFERROR(INDEX(Meetings!$B$6:$B$93,MATCH($A253,Meetings!$A$6:$A$93,0)),"?"))</f>
        <v/>
      </c>
      <c r="C253" s="53" t="str">
        <f>IF($A253="","",IFERROR(INDEX(Meetings!$C$6:$C$93,MATCH($A253,Meetings!$A$6:$A$93,0)),"?"))</f>
        <v/>
      </c>
      <c r="D253" s="52"/>
      <c r="E253" s="54"/>
      <c r="F253" s="55" t="str">
        <f>IF($A253="","",IFERROR(INDEX(Meetings!$F$6:$F$93,MATCH($A253,Meetings!$A$6:$A$93,0)),0))</f>
        <v/>
      </c>
      <c r="G253" s="56"/>
      <c r="H253" s="52"/>
      <c r="I253" s="57" t="str">
        <f t="shared" si="9"/>
        <v/>
      </c>
      <c r="J253" s="57" t="str">
        <f t="shared" si="10"/>
        <v/>
      </c>
      <c r="K253" s="57" t="str">
        <f>IF($A253="","",Settings!$C$5+SUM($J$6:$J253))</f>
        <v/>
      </c>
      <c r="L253" s="57" t="str">
        <f>IF($A253="","",MAX(Settings!$C$5,MAX($K$6:$K253)))</f>
        <v/>
      </c>
      <c r="M253" s="58" t="str">
        <f t="shared" si="11"/>
        <v/>
      </c>
    </row>
    <row r="254" spans="1:13" ht="15" customHeight="1" x14ac:dyDescent="0.25">
      <c r="A254" s="52"/>
      <c r="B254" s="53" t="str">
        <f>IF($A254="","",IFERROR(INDEX(Meetings!$B$6:$B$93,MATCH($A254,Meetings!$A$6:$A$93,0)),"?"))</f>
        <v/>
      </c>
      <c r="C254" s="53" t="str">
        <f>IF($A254="","",IFERROR(INDEX(Meetings!$C$6:$C$93,MATCH($A254,Meetings!$A$6:$A$93,0)),"?"))</f>
        <v/>
      </c>
      <c r="D254" s="52"/>
      <c r="E254" s="54"/>
      <c r="F254" s="55" t="str">
        <f>IF($A254="","",IFERROR(INDEX(Meetings!$F$6:$F$93,MATCH($A254,Meetings!$A$6:$A$93,0)),0))</f>
        <v/>
      </c>
      <c r="G254" s="56"/>
      <c r="H254" s="52"/>
      <c r="I254" s="57" t="str">
        <f t="shared" si="9"/>
        <v/>
      </c>
      <c r="J254" s="57" t="str">
        <f t="shared" si="10"/>
        <v/>
      </c>
      <c r="K254" s="57" t="str">
        <f>IF($A254="","",Settings!$C$5+SUM($J$6:$J254))</f>
        <v/>
      </c>
      <c r="L254" s="57" t="str">
        <f>IF($A254="","",MAX(Settings!$C$5,MAX($K$6:$K254)))</f>
        <v/>
      </c>
      <c r="M254" s="58" t="str">
        <f t="shared" si="11"/>
        <v/>
      </c>
    </row>
    <row r="255" spans="1:13" ht="15" customHeight="1" x14ac:dyDescent="0.25">
      <c r="A255" s="52"/>
      <c r="B255" s="53" t="str">
        <f>IF($A255="","",IFERROR(INDEX(Meetings!$B$6:$B$93,MATCH($A255,Meetings!$A$6:$A$93,0)),"?"))</f>
        <v/>
      </c>
      <c r="C255" s="53" t="str">
        <f>IF($A255="","",IFERROR(INDEX(Meetings!$C$6:$C$93,MATCH($A255,Meetings!$A$6:$A$93,0)),"?"))</f>
        <v/>
      </c>
      <c r="D255" s="52"/>
      <c r="E255" s="54"/>
      <c r="F255" s="55" t="str">
        <f>IF($A255="","",IFERROR(INDEX(Meetings!$F$6:$F$93,MATCH($A255,Meetings!$A$6:$A$93,0)),0))</f>
        <v/>
      </c>
      <c r="G255" s="56"/>
      <c r="H255" s="52"/>
      <c r="I255" s="57" t="str">
        <f t="shared" si="9"/>
        <v/>
      </c>
      <c r="J255" s="57" t="str">
        <f t="shared" si="10"/>
        <v/>
      </c>
      <c r="K255" s="57" t="str">
        <f>IF($A255="","",Settings!$C$5+SUM($J$6:$J255))</f>
        <v/>
      </c>
      <c r="L255" s="57" t="str">
        <f>IF($A255="","",MAX(Settings!$C$5,MAX($K$6:$K255)))</f>
        <v/>
      </c>
      <c r="M255" s="58" t="str">
        <f t="shared" si="11"/>
        <v/>
      </c>
    </row>
    <row r="256" spans="1:13" ht="15" customHeight="1" x14ac:dyDescent="0.25">
      <c r="A256" s="52"/>
      <c r="B256" s="53" t="str">
        <f>IF($A256="","",IFERROR(INDEX(Meetings!$B$6:$B$93,MATCH($A256,Meetings!$A$6:$A$93,0)),"?"))</f>
        <v/>
      </c>
      <c r="C256" s="53" t="str">
        <f>IF($A256="","",IFERROR(INDEX(Meetings!$C$6:$C$93,MATCH($A256,Meetings!$A$6:$A$93,0)),"?"))</f>
        <v/>
      </c>
      <c r="D256" s="52"/>
      <c r="E256" s="54"/>
      <c r="F256" s="55" t="str">
        <f>IF($A256="","",IFERROR(INDEX(Meetings!$F$6:$F$93,MATCH($A256,Meetings!$A$6:$A$93,0)),0))</f>
        <v/>
      </c>
      <c r="G256" s="56"/>
      <c r="H256" s="52"/>
      <c r="I256" s="57" t="str">
        <f t="shared" si="9"/>
        <v/>
      </c>
      <c r="J256" s="57" t="str">
        <f t="shared" si="10"/>
        <v/>
      </c>
      <c r="K256" s="57" t="str">
        <f>IF($A256="","",Settings!$C$5+SUM($J$6:$J256))</f>
        <v/>
      </c>
      <c r="L256" s="57" t="str">
        <f>IF($A256="","",MAX(Settings!$C$5,MAX($K$6:$K256)))</f>
        <v/>
      </c>
      <c r="M256" s="58" t="str">
        <f t="shared" si="11"/>
        <v/>
      </c>
    </row>
    <row r="257" spans="1:13" ht="15" customHeight="1" x14ac:dyDescent="0.25">
      <c r="A257" s="52"/>
      <c r="B257" s="53" t="str">
        <f>IF($A257="","",IFERROR(INDEX(Meetings!$B$6:$B$93,MATCH($A257,Meetings!$A$6:$A$93,0)),"?"))</f>
        <v/>
      </c>
      <c r="C257" s="53" t="str">
        <f>IF($A257="","",IFERROR(INDEX(Meetings!$C$6:$C$93,MATCH($A257,Meetings!$A$6:$A$93,0)),"?"))</f>
        <v/>
      </c>
      <c r="D257" s="52"/>
      <c r="E257" s="54"/>
      <c r="F257" s="55" t="str">
        <f>IF($A257="","",IFERROR(INDEX(Meetings!$F$6:$F$93,MATCH($A257,Meetings!$A$6:$A$93,0)),0))</f>
        <v/>
      </c>
      <c r="G257" s="56"/>
      <c r="H257" s="52"/>
      <c r="I257" s="57" t="str">
        <f t="shared" si="9"/>
        <v/>
      </c>
      <c r="J257" s="57" t="str">
        <f t="shared" si="10"/>
        <v/>
      </c>
      <c r="K257" s="57" t="str">
        <f>IF($A257="","",Settings!$C$5+SUM($J$6:$J257))</f>
        <v/>
      </c>
      <c r="L257" s="57" t="str">
        <f>IF($A257="","",MAX(Settings!$C$5,MAX($K$6:$K257)))</f>
        <v/>
      </c>
      <c r="M257" s="58" t="str">
        <f t="shared" si="11"/>
        <v/>
      </c>
    </row>
    <row r="258" spans="1:13" ht="15" customHeight="1" x14ac:dyDescent="0.25">
      <c r="A258" s="52"/>
      <c r="B258" s="53" t="str">
        <f>IF($A258="","",IFERROR(INDEX(Meetings!$B$6:$B$93,MATCH($A258,Meetings!$A$6:$A$93,0)),"?"))</f>
        <v/>
      </c>
      <c r="C258" s="53" t="str">
        <f>IF($A258="","",IFERROR(INDEX(Meetings!$C$6:$C$93,MATCH($A258,Meetings!$A$6:$A$93,0)),"?"))</f>
        <v/>
      </c>
      <c r="D258" s="52"/>
      <c r="E258" s="54"/>
      <c r="F258" s="55" t="str">
        <f>IF($A258="","",IFERROR(INDEX(Meetings!$F$6:$F$93,MATCH($A258,Meetings!$A$6:$A$93,0)),0))</f>
        <v/>
      </c>
      <c r="G258" s="56"/>
      <c r="H258" s="52"/>
      <c r="I258" s="57" t="str">
        <f t="shared" si="9"/>
        <v/>
      </c>
      <c r="J258" s="57" t="str">
        <f t="shared" si="10"/>
        <v/>
      </c>
      <c r="K258" s="57" t="str">
        <f>IF($A258="","",Settings!$C$5+SUM($J$6:$J258))</f>
        <v/>
      </c>
      <c r="L258" s="57" t="str">
        <f>IF($A258="","",MAX(Settings!$C$5,MAX($K$6:$K258)))</f>
        <v/>
      </c>
      <c r="M258" s="58" t="str">
        <f t="shared" si="11"/>
        <v/>
      </c>
    </row>
    <row r="259" spans="1:13" ht="15" customHeight="1" x14ac:dyDescent="0.25">
      <c r="A259" s="52"/>
      <c r="B259" s="53" t="str">
        <f>IF($A259="","",IFERROR(INDEX(Meetings!$B$6:$B$93,MATCH($A259,Meetings!$A$6:$A$93,0)),"?"))</f>
        <v/>
      </c>
      <c r="C259" s="53" t="str">
        <f>IF($A259="","",IFERROR(INDEX(Meetings!$C$6:$C$93,MATCH($A259,Meetings!$A$6:$A$93,0)),"?"))</f>
        <v/>
      </c>
      <c r="D259" s="52"/>
      <c r="E259" s="54"/>
      <c r="F259" s="55" t="str">
        <f>IF($A259="","",IFERROR(INDEX(Meetings!$F$6:$F$93,MATCH($A259,Meetings!$A$6:$A$93,0)),0))</f>
        <v/>
      </c>
      <c r="G259" s="56"/>
      <c r="H259" s="52"/>
      <c r="I259" s="57" t="str">
        <f t="shared" si="9"/>
        <v/>
      </c>
      <c r="J259" s="57" t="str">
        <f t="shared" si="10"/>
        <v/>
      </c>
      <c r="K259" s="57" t="str">
        <f>IF($A259="","",Settings!$C$5+SUM($J$6:$J259))</f>
        <v/>
      </c>
      <c r="L259" s="57" t="str">
        <f>IF($A259="","",MAX(Settings!$C$5,MAX($K$6:$K259)))</f>
        <v/>
      </c>
      <c r="M259" s="58" t="str">
        <f t="shared" si="11"/>
        <v/>
      </c>
    </row>
    <row r="260" spans="1:13" ht="15" customHeight="1" x14ac:dyDescent="0.25">
      <c r="A260" s="52"/>
      <c r="B260" s="53" t="str">
        <f>IF($A260="","",IFERROR(INDEX(Meetings!$B$6:$B$93,MATCH($A260,Meetings!$A$6:$A$93,0)),"?"))</f>
        <v/>
      </c>
      <c r="C260" s="53" t="str">
        <f>IF($A260="","",IFERROR(INDEX(Meetings!$C$6:$C$93,MATCH($A260,Meetings!$A$6:$A$93,0)),"?"))</f>
        <v/>
      </c>
      <c r="D260" s="52"/>
      <c r="E260" s="54"/>
      <c r="F260" s="55" t="str">
        <f>IF($A260="","",IFERROR(INDEX(Meetings!$F$6:$F$93,MATCH($A260,Meetings!$A$6:$A$93,0)),0))</f>
        <v/>
      </c>
      <c r="G260" s="56"/>
      <c r="H260" s="52"/>
      <c r="I260" s="57" t="str">
        <f t="shared" si="9"/>
        <v/>
      </c>
      <c r="J260" s="57" t="str">
        <f t="shared" si="10"/>
        <v/>
      </c>
      <c r="K260" s="57" t="str">
        <f>IF($A260="","",Settings!$C$5+SUM($J$6:$J260))</f>
        <v/>
      </c>
      <c r="L260" s="57" t="str">
        <f>IF($A260="","",MAX(Settings!$C$5,MAX($K$6:$K260)))</f>
        <v/>
      </c>
      <c r="M260" s="58" t="str">
        <f t="shared" si="11"/>
        <v/>
      </c>
    </row>
    <row r="261" spans="1:13" ht="15" customHeight="1" x14ac:dyDescent="0.25">
      <c r="A261" s="52"/>
      <c r="B261" s="53" t="str">
        <f>IF($A261="","",IFERROR(INDEX(Meetings!$B$6:$B$93,MATCH($A261,Meetings!$A$6:$A$93,0)),"?"))</f>
        <v/>
      </c>
      <c r="C261" s="53" t="str">
        <f>IF($A261="","",IFERROR(INDEX(Meetings!$C$6:$C$93,MATCH($A261,Meetings!$A$6:$A$93,0)),"?"))</f>
        <v/>
      </c>
      <c r="D261" s="52"/>
      <c r="E261" s="54"/>
      <c r="F261" s="55" t="str">
        <f>IF($A261="","",IFERROR(INDEX(Meetings!$F$6:$F$93,MATCH($A261,Meetings!$A$6:$A$93,0)),0))</f>
        <v/>
      </c>
      <c r="G261" s="56"/>
      <c r="H261" s="52"/>
      <c r="I261" s="57" t="str">
        <f t="shared" si="9"/>
        <v/>
      </c>
      <c r="J261" s="57" t="str">
        <f t="shared" si="10"/>
        <v/>
      </c>
      <c r="K261" s="57" t="str">
        <f>IF($A261="","",Settings!$C$5+SUM($J$6:$J261))</f>
        <v/>
      </c>
      <c r="L261" s="57" t="str">
        <f>IF($A261="","",MAX(Settings!$C$5,MAX($K$6:$K261)))</f>
        <v/>
      </c>
      <c r="M261" s="58" t="str">
        <f t="shared" si="11"/>
        <v/>
      </c>
    </row>
    <row r="262" spans="1:13" ht="15" customHeight="1" x14ac:dyDescent="0.25">
      <c r="A262" s="52"/>
      <c r="B262" s="53" t="str">
        <f>IF($A262="","",IFERROR(INDEX(Meetings!$B$6:$B$93,MATCH($A262,Meetings!$A$6:$A$93,0)),"?"))</f>
        <v/>
      </c>
      <c r="C262" s="53" t="str">
        <f>IF($A262="","",IFERROR(INDEX(Meetings!$C$6:$C$93,MATCH($A262,Meetings!$A$6:$A$93,0)),"?"))</f>
        <v/>
      </c>
      <c r="D262" s="52"/>
      <c r="E262" s="54"/>
      <c r="F262" s="55" t="str">
        <f>IF($A262="","",IFERROR(INDEX(Meetings!$F$6:$F$93,MATCH($A262,Meetings!$A$6:$A$93,0)),0))</f>
        <v/>
      </c>
      <c r="G262" s="56"/>
      <c r="H262" s="52"/>
      <c r="I262" s="57" t="str">
        <f t="shared" ref="I262:I325" si="12">IF($A262="","",IF(UPPER($H262&amp;"")="NR",$F262,IF($H262=1,ROUND($F262*$G262,2),0)))</f>
        <v/>
      </c>
      <c r="J262" s="57" t="str">
        <f t="shared" ref="J262:J325" si="13">IF($A262="","",$I262-$F262)</f>
        <v/>
      </c>
      <c r="K262" s="57" t="str">
        <f>IF($A262="","",Settings!$C$5+SUM($J$6:$J262))</f>
        <v/>
      </c>
      <c r="L262" s="57" t="str">
        <f>IF($A262="","",MAX(Settings!$C$5,MAX($K$6:$K262)))</f>
        <v/>
      </c>
      <c r="M262" s="58" t="str">
        <f t="shared" ref="M262:M325" si="14">IF($A262="","",IF($L262&lt;=0,0,($L262-$K262)/$L262))</f>
        <v/>
      </c>
    </row>
    <row r="263" spans="1:13" ht="15" customHeight="1" x14ac:dyDescent="0.25">
      <c r="A263" s="52"/>
      <c r="B263" s="53" t="str">
        <f>IF($A263="","",IFERROR(INDEX(Meetings!$B$6:$B$93,MATCH($A263,Meetings!$A$6:$A$93,0)),"?"))</f>
        <v/>
      </c>
      <c r="C263" s="53" t="str">
        <f>IF($A263="","",IFERROR(INDEX(Meetings!$C$6:$C$93,MATCH($A263,Meetings!$A$6:$A$93,0)),"?"))</f>
        <v/>
      </c>
      <c r="D263" s="52"/>
      <c r="E263" s="54"/>
      <c r="F263" s="55" t="str">
        <f>IF($A263="","",IFERROR(INDEX(Meetings!$F$6:$F$93,MATCH($A263,Meetings!$A$6:$A$93,0)),0))</f>
        <v/>
      </c>
      <c r="G263" s="56"/>
      <c r="H263" s="52"/>
      <c r="I263" s="57" t="str">
        <f t="shared" si="12"/>
        <v/>
      </c>
      <c r="J263" s="57" t="str">
        <f t="shared" si="13"/>
        <v/>
      </c>
      <c r="K263" s="57" t="str">
        <f>IF($A263="","",Settings!$C$5+SUM($J$6:$J263))</f>
        <v/>
      </c>
      <c r="L263" s="57" t="str">
        <f>IF($A263="","",MAX(Settings!$C$5,MAX($K$6:$K263)))</f>
        <v/>
      </c>
      <c r="M263" s="58" t="str">
        <f t="shared" si="14"/>
        <v/>
      </c>
    </row>
    <row r="264" spans="1:13" ht="15" customHeight="1" x14ac:dyDescent="0.25">
      <c r="A264" s="52"/>
      <c r="B264" s="53" t="str">
        <f>IF($A264="","",IFERROR(INDEX(Meetings!$B$6:$B$93,MATCH($A264,Meetings!$A$6:$A$93,0)),"?"))</f>
        <v/>
      </c>
      <c r="C264" s="53" t="str">
        <f>IF($A264="","",IFERROR(INDEX(Meetings!$C$6:$C$93,MATCH($A264,Meetings!$A$6:$A$93,0)),"?"))</f>
        <v/>
      </c>
      <c r="D264" s="52"/>
      <c r="E264" s="54"/>
      <c r="F264" s="55" t="str">
        <f>IF($A264="","",IFERROR(INDEX(Meetings!$F$6:$F$93,MATCH($A264,Meetings!$A$6:$A$93,0)),0))</f>
        <v/>
      </c>
      <c r="G264" s="56"/>
      <c r="H264" s="52"/>
      <c r="I264" s="57" t="str">
        <f t="shared" si="12"/>
        <v/>
      </c>
      <c r="J264" s="57" t="str">
        <f t="shared" si="13"/>
        <v/>
      </c>
      <c r="K264" s="57" t="str">
        <f>IF($A264="","",Settings!$C$5+SUM($J$6:$J264))</f>
        <v/>
      </c>
      <c r="L264" s="57" t="str">
        <f>IF($A264="","",MAX(Settings!$C$5,MAX($K$6:$K264)))</f>
        <v/>
      </c>
      <c r="M264" s="58" t="str">
        <f t="shared" si="14"/>
        <v/>
      </c>
    </row>
    <row r="265" spans="1:13" ht="15" customHeight="1" x14ac:dyDescent="0.25">
      <c r="A265" s="52"/>
      <c r="B265" s="53" t="str">
        <f>IF($A265="","",IFERROR(INDEX(Meetings!$B$6:$B$93,MATCH($A265,Meetings!$A$6:$A$93,0)),"?"))</f>
        <v/>
      </c>
      <c r="C265" s="53" t="str">
        <f>IF($A265="","",IFERROR(INDEX(Meetings!$C$6:$C$93,MATCH($A265,Meetings!$A$6:$A$93,0)),"?"))</f>
        <v/>
      </c>
      <c r="D265" s="52"/>
      <c r="E265" s="54"/>
      <c r="F265" s="55" t="str">
        <f>IF($A265="","",IFERROR(INDEX(Meetings!$F$6:$F$93,MATCH($A265,Meetings!$A$6:$A$93,0)),0))</f>
        <v/>
      </c>
      <c r="G265" s="56"/>
      <c r="H265" s="52"/>
      <c r="I265" s="57" t="str">
        <f t="shared" si="12"/>
        <v/>
      </c>
      <c r="J265" s="57" t="str">
        <f t="shared" si="13"/>
        <v/>
      </c>
      <c r="K265" s="57" t="str">
        <f>IF($A265="","",Settings!$C$5+SUM($J$6:$J265))</f>
        <v/>
      </c>
      <c r="L265" s="57" t="str">
        <f>IF($A265="","",MAX(Settings!$C$5,MAX($K$6:$K265)))</f>
        <v/>
      </c>
      <c r="M265" s="58" t="str">
        <f t="shared" si="14"/>
        <v/>
      </c>
    </row>
    <row r="266" spans="1:13" ht="15" customHeight="1" x14ac:dyDescent="0.25">
      <c r="A266" s="52"/>
      <c r="B266" s="53" t="str">
        <f>IF($A266="","",IFERROR(INDEX(Meetings!$B$6:$B$93,MATCH($A266,Meetings!$A$6:$A$93,0)),"?"))</f>
        <v/>
      </c>
      <c r="C266" s="53" t="str">
        <f>IF($A266="","",IFERROR(INDEX(Meetings!$C$6:$C$93,MATCH($A266,Meetings!$A$6:$A$93,0)),"?"))</f>
        <v/>
      </c>
      <c r="D266" s="52"/>
      <c r="E266" s="54"/>
      <c r="F266" s="55" t="str">
        <f>IF($A266="","",IFERROR(INDEX(Meetings!$F$6:$F$93,MATCH($A266,Meetings!$A$6:$A$93,0)),0))</f>
        <v/>
      </c>
      <c r="G266" s="56"/>
      <c r="H266" s="52"/>
      <c r="I266" s="57" t="str">
        <f t="shared" si="12"/>
        <v/>
      </c>
      <c r="J266" s="57" t="str">
        <f t="shared" si="13"/>
        <v/>
      </c>
      <c r="K266" s="57" t="str">
        <f>IF($A266="","",Settings!$C$5+SUM($J$6:$J266))</f>
        <v/>
      </c>
      <c r="L266" s="57" t="str">
        <f>IF($A266="","",MAX(Settings!$C$5,MAX($K$6:$K266)))</f>
        <v/>
      </c>
      <c r="M266" s="58" t="str">
        <f t="shared" si="14"/>
        <v/>
      </c>
    </row>
    <row r="267" spans="1:13" ht="15" customHeight="1" x14ac:dyDescent="0.25">
      <c r="A267" s="52"/>
      <c r="B267" s="53" t="str">
        <f>IF($A267="","",IFERROR(INDEX(Meetings!$B$6:$B$93,MATCH($A267,Meetings!$A$6:$A$93,0)),"?"))</f>
        <v/>
      </c>
      <c r="C267" s="53" t="str">
        <f>IF($A267="","",IFERROR(INDEX(Meetings!$C$6:$C$93,MATCH($A267,Meetings!$A$6:$A$93,0)),"?"))</f>
        <v/>
      </c>
      <c r="D267" s="52"/>
      <c r="E267" s="54"/>
      <c r="F267" s="55" t="str">
        <f>IF($A267="","",IFERROR(INDEX(Meetings!$F$6:$F$93,MATCH($A267,Meetings!$A$6:$A$93,0)),0))</f>
        <v/>
      </c>
      <c r="G267" s="56"/>
      <c r="H267" s="52"/>
      <c r="I267" s="57" t="str">
        <f t="shared" si="12"/>
        <v/>
      </c>
      <c r="J267" s="57" t="str">
        <f t="shared" si="13"/>
        <v/>
      </c>
      <c r="K267" s="57" t="str">
        <f>IF($A267="","",Settings!$C$5+SUM($J$6:$J267))</f>
        <v/>
      </c>
      <c r="L267" s="57" t="str">
        <f>IF($A267="","",MAX(Settings!$C$5,MAX($K$6:$K267)))</f>
        <v/>
      </c>
      <c r="M267" s="58" t="str">
        <f t="shared" si="14"/>
        <v/>
      </c>
    </row>
    <row r="268" spans="1:13" ht="15" customHeight="1" x14ac:dyDescent="0.25">
      <c r="A268" s="52"/>
      <c r="B268" s="53" t="str">
        <f>IF($A268="","",IFERROR(INDEX(Meetings!$B$6:$B$93,MATCH($A268,Meetings!$A$6:$A$93,0)),"?"))</f>
        <v/>
      </c>
      <c r="C268" s="53" t="str">
        <f>IF($A268="","",IFERROR(INDEX(Meetings!$C$6:$C$93,MATCH($A268,Meetings!$A$6:$A$93,0)),"?"))</f>
        <v/>
      </c>
      <c r="D268" s="52"/>
      <c r="E268" s="54"/>
      <c r="F268" s="55" t="str">
        <f>IF($A268="","",IFERROR(INDEX(Meetings!$F$6:$F$93,MATCH($A268,Meetings!$A$6:$A$93,0)),0))</f>
        <v/>
      </c>
      <c r="G268" s="56"/>
      <c r="H268" s="52"/>
      <c r="I268" s="57" t="str">
        <f t="shared" si="12"/>
        <v/>
      </c>
      <c r="J268" s="57" t="str">
        <f t="shared" si="13"/>
        <v/>
      </c>
      <c r="K268" s="57" t="str">
        <f>IF($A268="","",Settings!$C$5+SUM($J$6:$J268))</f>
        <v/>
      </c>
      <c r="L268" s="57" t="str">
        <f>IF($A268="","",MAX(Settings!$C$5,MAX($K$6:$K268)))</f>
        <v/>
      </c>
      <c r="M268" s="58" t="str">
        <f t="shared" si="14"/>
        <v/>
      </c>
    </row>
    <row r="269" spans="1:13" ht="15" customHeight="1" x14ac:dyDescent="0.25">
      <c r="A269" s="52"/>
      <c r="B269" s="53" t="str">
        <f>IF($A269="","",IFERROR(INDEX(Meetings!$B$6:$B$93,MATCH($A269,Meetings!$A$6:$A$93,0)),"?"))</f>
        <v/>
      </c>
      <c r="C269" s="53" t="str">
        <f>IF($A269="","",IFERROR(INDEX(Meetings!$C$6:$C$93,MATCH($A269,Meetings!$A$6:$A$93,0)),"?"))</f>
        <v/>
      </c>
      <c r="D269" s="52"/>
      <c r="E269" s="54"/>
      <c r="F269" s="55" t="str">
        <f>IF($A269="","",IFERROR(INDEX(Meetings!$F$6:$F$93,MATCH($A269,Meetings!$A$6:$A$93,0)),0))</f>
        <v/>
      </c>
      <c r="G269" s="56"/>
      <c r="H269" s="52"/>
      <c r="I269" s="57" t="str">
        <f t="shared" si="12"/>
        <v/>
      </c>
      <c r="J269" s="57" t="str">
        <f t="shared" si="13"/>
        <v/>
      </c>
      <c r="K269" s="57" t="str">
        <f>IF($A269="","",Settings!$C$5+SUM($J$6:$J269))</f>
        <v/>
      </c>
      <c r="L269" s="57" t="str">
        <f>IF($A269="","",MAX(Settings!$C$5,MAX($K$6:$K269)))</f>
        <v/>
      </c>
      <c r="M269" s="58" t="str">
        <f t="shared" si="14"/>
        <v/>
      </c>
    </row>
    <row r="270" spans="1:13" ht="15" customHeight="1" x14ac:dyDescent="0.25">
      <c r="A270" s="52"/>
      <c r="B270" s="53" t="str">
        <f>IF($A270="","",IFERROR(INDEX(Meetings!$B$6:$B$93,MATCH($A270,Meetings!$A$6:$A$93,0)),"?"))</f>
        <v/>
      </c>
      <c r="C270" s="53" t="str">
        <f>IF($A270="","",IFERROR(INDEX(Meetings!$C$6:$C$93,MATCH($A270,Meetings!$A$6:$A$93,0)),"?"))</f>
        <v/>
      </c>
      <c r="D270" s="52"/>
      <c r="E270" s="54"/>
      <c r="F270" s="55" t="str">
        <f>IF($A270="","",IFERROR(INDEX(Meetings!$F$6:$F$93,MATCH($A270,Meetings!$A$6:$A$93,0)),0))</f>
        <v/>
      </c>
      <c r="G270" s="56"/>
      <c r="H270" s="52"/>
      <c r="I270" s="57" t="str">
        <f t="shared" si="12"/>
        <v/>
      </c>
      <c r="J270" s="57" t="str">
        <f t="shared" si="13"/>
        <v/>
      </c>
      <c r="K270" s="57" t="str">
        <f>IF($A270="","",Settings!$C$5+SUM($J$6:$J270))</f>
        <v/>
      </c>
      <c r="L270" s="57" t="str">
        <f>IF($A270="","",MAX(Settings!$C$5,MAX($K$6:$K270)))</f>
        <v/>
      </c>
      <c r="M270" s="58" t="str">
        <f t="shared" si="14"/>
        <v/>
      </c>
    </row>
    <row r="271" spans="1:13" ht="15" customHeight="1" x14ac:dyDescent="0.25">
      <c r="A271" s="52"/>
      <c r="B271" s="53" t="str">
        <f>IF($A271="","",IFERROR(INDEX(Meetings!$B$6:$B$93,MATCH($A271,Meetings!$A$6:$A$93,0)),"?"))</f>
        <v/>
      </c>
      <c r="C271" s="53" t="str">
        <f>IF($A271="","",IFERROR(INDEX(Meetings!$C$6:$C$93,MATCH($A271,Meetings!$A$6:$A$93,0)),"?"))</f>
        <v/>
      </c>
      <c r="D271" s="52"/>
      <c r="E271" s="54"/>
      <c r="F271" s="55" t="str">
        <f>IF($A271="","",IFERROR(INDEX(Meetings!$F$6:$F$93,MATCH($A271,Meetings!$A$6:$A$93,0)),0))</f>
        <v/>
      </c>
      <c r="G271" s="56"/>
      <c r="H271" s="52"/>
      <c r="I271" s="57" t="str">
        <f t="shared" si="12"/>
        <v/>
      </c>
      <c r="J271" s="57" t="str">
        <f t="shared" si="13"/>
        <v/>
      </c>
      <c r="K271" s="57" t="str">
        <f>IF($A271="","",Settings!$C$5+SUM($J$6:$J271))</f>
        <v/>
      </c>
      <c r="L271" s="57" t="str">
        <f>IF($A271="","",MAX(Settings!$C$5,MAX($K$6:$K271)))</f>
        <v/>
      </c>
      <c r="M271" s="58" t="str">
        <f t="shared" si="14"/>
        <v/>
      </c>
    </row>
    <row r="272" spans="1:13" ht="15" customHeight="1" x14ac:dyDescent="0.25">
      <c r="A272" s="52"/>
      <c r="B272" s="53" t="str">
        <f>IF($A272="","",IFERROR(INDEX(Meetings!$B$6:$B$93,MATCH($A272,Meetings!$A$6:$A$93,0)),"?"))</f>
        <v/>
      </c>
      <c r="C272" s="53" t="str">
        <f>IF($A272="","",IFERROR(INDEX(Meetings!$C$6:$C$93,MATCH($A272,Meetings!$A$6:$A$93,0)),"?"))</f>
        <v/>
      </c>
      <c r="D272" s="52"/>
      <c r="E272" s="54"/>
      <c r="F272" s="55" t="str">
        <f>IF($A272="","",IFERROR(INDEX(Meetings!$F$6:$F$93,MATCH($A272,Meetings!$A$6:$A$93,0)),0))</f>
        <v/>
      </c>
      <c r="G272" s="56"/>
      <c r="H272" s="52"/>
      <c r="I272" s="57" t="str">
        <f t="shared" si="12"/>
        <v/>
      </c>
      <c r="J272" s="57" t="str">
        <f t="shared" si="13"/>
        <v/>
      </c>
      <c r="K272" s="57" t="str">
        <f>IF($A272="","",Settings!$C$5+SUM($J$6:$J272))</f>
        <v/>
      </c>
      <c r="L272" s="57" t="str">
        <f>IF($A272="","",MAX(Settings!$C$5,MAX($K$6:$K272)))</f>
        <v/>
      </c>
      <c r="M272" s="58" t="str">
        <f t="shared" si="14"/>
        <v/>
      </c>
    </row>
    <row r="273" spans="1:13" ht="15" customHeight="1" x14ac:dyDescent="0.25">
      <c r="A273" s="52"/>
      <c r="B273" s="53" t="str">
        <f>IF($A273="","",IFERROR(INDEX(Meetings!$B$6:$B$93,MATCH($A273,Meetings!$A$6:$A$93,0)),"?"))</f>
        <v/>
      </c>
      <c r="C273" s="53" t="str">
        <f>IF($A273="","",IFERROR(INDEX(Meetings!$C$6:$C$93,MATCH($A273,Meetings!$A$6:$A$93,0)),"?"))</f>
        <v/>
      </c>
      <c r="D273" s="52"/>
      <c r="E273" s="54"/>
      <c r="F273" s="55" t="str">
        <f>IF($A273="","",IFERROR(INDEX(Meetings!$F$6:$F$93,MATCH($A273,Meetings!$A$6:$A$93,0)),0))</f>
        <v/>
      </c>
      <c r="G273" s="56"/>
      <c r="H273" s="52"/>
      <c r="I273" s="57" t="str">
        <f t="shared" si="12"/>
        <v/>
      </c>
      <c r="J273" s="57" t="str">
        <f t="shared" si="13"/>
        <v/>
      </c>
      <c r="K273" s="57" t="str">
        <f>IF($A273="","",Settings!$C$5+SUM($J$6:$J273))</f>
        <v/>
      </c>
      <c r="L273" s="57" t="str">
        <f>IF($A273="","",MAX(Settings!$C$5,MAX($K$6:$K273)))</f>
        <v/>
      </c>
      <c r="M273" s="58" t="str">
        <f t="shared" si="14"/>
        <v/>
      </c>
    </row>
    <row r="274" spans="1:13" ht="15" customHeight="1" x14ac:dyDescent="0.25">
      <c r="A274" s="52"/>
      <c r="B274" s="53" t="str">
        <f>IF($A274="","",IFERROR(INDEX(Meetings!$B$6:$B$93,MATCH($A274,Meetings!$A$6:$A$93,0)),"?"))</f>
        <v/>
      </c>
      <c r="C274" s="53" t="str">
        <f>IF($A274="","",IFERROR(INDEX(Meetings!$C$6:$C$93,MATCH($A274,Meetings!$A$6:$A$93,0)),"?"))</f>
        <v/>
      </c>
      <c r="D274" s="52"/>
      <c r="E274" s="54"/>
      <c r="F274" s="55" t="str">
        <f>IF($A274="","",IFERROR(INDEX(Meetings!$F$6:$F$93,MATCH($A274,Meetings!$A$6:$A$93,0)),0))</f>
        <v/>
      </c>
      <c r="G274" s="56"/>
      <c r="H274" s="52"/>
      <c r="I274" s="57" t="str">
        <f t="shared" si="12"/>
        <v/>
      </c>
      <c r="J274" s="57" t="str">
        <f t="shared" si="13"/>
        <v/>
      </c>
      <c r="K274" s="57" t="str">
        <f>IF($A274="","",Settings!$C$5+SUM($J$6:$J274))</f>
        <v/>
      </c>
      <c r="L274" s="57" t="str">
        <f>IF($A274="","",MAX(Settings!$C$5,MAX($K$6:$K274)))</f>
        <v/>
      </c>
      <c r="M274" s="58" t="str">
        <f t="shared" si="14"/>
        <v/>
      </c>
    </row>
    <row r="275" spans="1:13" ht="15" customHeight="1" x14ac:dyDescent="0.25">
      <c r="A275" s="52"/>
      <c r="B275" s="53" t="str">
        <f>IF($A275="","",IFERROR(INDEX(Meetings!$B$6:$B$93,MATCH($A275,Meetings!$A$6:$A$93,0)),"?"))</f>
        <v/>
      </c>
      <c r="C275" s="53" t="str">
        <f>IF($A275="","",IFERROR(INDEX(Meetings!$C$6:$C$93,MATCH($A275,Meetings!$A$6:$A$93,0)),"?"))</f>
        <v/>
      </c>
      <c r="D275" s="52"/>
      <c r="E275" s="54"/>
      <c r="F275" s="55" t="str">
        <f>IF($A275="","",IFERROR(INDEX(Meetings!$F$6:$F$93,MATCH($A275,Meetings!$A$6:$A$93,0)),0))</f>
        <v/>
      </c>
      <c r="G275" s="56"/>
      <c r="H275" s="52"/>
      <c r="I275" s="57" t="str">
        <f t="shared" si="12"/>
        <v/>
      </c>
      <c r="J275" s="57" t="str">
        <f t="shared" si="13"/>
        <v/>
      </c>
      <c r="K275" s="57" t="str">
        <f>IF($A275="","",Settings!$C$5+SUM($J$6:$J275))</f>
        <v/>
      </c>
      <c r="L275" s="57" t="str">
        <f>IF($A275="","",MAX(Settings!$C$5,MAX($K$6:$K275)))</f>
        <v/>
      </c>
      <c r="M275" s="58" t="str">
        <f t="shared" si="14"/>
        <v/>
      </c>
    </row>
    <row r="276" spans="1:13" ht="15" customHeight="1" x14ac:dyDescent="0.25">
      <c r="A276" s="52"/>
      <c r="B276" s="53" t="str">
        <f>IF($A276="","",IFERROR(INDEX(Meetings!$B$6:$B$93,MATCH($A276,Meetings!$A$6:$A$93,0)),"?"))</f>
        <v/>
      </c>
      <c r="C276" s="53" t="str">
        <f>IF($A276="","",IFERROR(INDEX(Meetings!$C$6:$C$93,MATCH($A276,Meetings!$A$6:$A$93,0)),"?"))</f>
        <v/>
      </c>
      <c r="D276" s="52"/>
      <c r="E276" s="54"/>
      <c r="F276" s="55" t="str">
        <f>IF($A276="","",IFERROR(INDEX(Meetings!$F$6:$F$93,MATCH($A276,Meetings!$A$6:$A$93,0)),0))</f>
        <v/>
      </c>
      <c r="G276" s="56"/>
      <c r="H276" s="52"/>
      <c r="I276" s="57" t="str">
        <f t="shared" si="12"/>
        <v/>
      </c>
      <c r="J276" s="57" t="str">
        <f t="shared" si="13"/>
        <v/>
      </c>
      <c r="K276" s="57" t="str">
        <f>IF($A276="","",Settings!$C$5+SUM($J$6:$J276))</f>
        <v/>
      </c>
      <c r="L276" s="57" t="str">
        <f>IF($A276="","",MAX(Settings!$C$5,MAX($K$6:$K276)))</f>
        <v/>
      </c>
      <c r="M276" s="58" t="str">
        <f t="shared" si="14"/>
        <v/>
      </c>
    </row>
    <row r="277" spans="1:13" ht="15" customHeight="1" x14ac:dyDescent="0.25">
      <c r="A277" s="52"/>
      <c r="B277" s="53" t="str">
        <f>IF($A277="","",IFERROR(INDEX(Meetings!$B$6:$B$93,MATCH($A277,Meetings!$A$6:$A$93,0)),"?"))</f>
        <v/>
      </c>
      <c r="C277" s="53" t="str">
        <f>IF($A277="","",IFERROR(INDEX(Meetings!$C$6:$C$93,MATCH($A277,Meetings!$A$6:$A$93,0)),"?"))</f>
        <v/>
      </c>
      <c r="D277" s="52"/>
      <c r="E277" s="54"/>
      <c r="F277" s="55" t="str">
        <f>IF($A277="","",IFERROR(INDEX(Meetings!$F$6:$F$93,MATCH($A277,Meetings!$A$6:$A$93,0)),0))</f>
        <v/>
      </c>
      <c r="G277" s="56"/>
      <c r="H277" s="52"/>
      <c r="I277" s="57" t="str">
        <f t="shared" si="12"/>
        <v/>
      </c>
      <c r="J277" s="57" t="str">
        <f t="shared" si="13"/>
        <v/>
      </c>
      <c r="K277" s="57" t="str">
        <f>IF($A277="","",Settings!$C$5+SUM($J$6:$J277))</f>
        <v/>
      </c>
      <c r="L277" s="57" t="str">
        <f>IF($A277="","",MAX(Settings!$C$5,MAX($K$6:$K277)))</f>
        <v/>
      </c>
      <c r="M277" s="58" t="str">
        <f t="shared" si="14"/>
        <v/>
      </c>
    </row>
    <row r="278" spans="1:13" ht="15" customHeight="1" x14ac:dyDescent="0.25">
      <c r="A278" s="52"/>
      <c r="B278" s="53" t="str">
        <f>IF($A278="","",IFERROR(INDEX(Meetings!$B$6:$B$93,MATCH($A278,Meetings!$A$6:$A$93,0)),"?"))</f>
        <v/>
      </c>
      <c r="C278" s="53" t="str">
        <f>IF($A278="","",IFERROR(INDEX(Meetings!$C$6:$C$93,MATCH($A278,Meetings!$A$6:$A$93,0)),"?"))</f>
        <v/>
      </c>
      <c r="D278" s="52"/>
      <c r="E278" s="54"/>
      <c r="F278" s="55" t="str">
        <f>IF($A278="","",IFERROR(INDEX(Meetings!$F$6:$F$93,MATCH($A278,Meetings!$A$6:$A$93,0)),0))</f>
        <v/>
      </c>
      <c r="G278" s="56"/>
      <c r="H278" s="52"/>
      <c r="I278" s="57" t="str">
        <f t="shared" si="12"/>
        <v/>
      </c>
      <c r="J278" s="57" t="str">
        <f t="shared" si="13"/>
        <v/>
      </c>
      <c r="K278" s="57" t="str">
        <f>IF($A278="","",Settings!$C$5+SUM($J$6:$J278))</f>
        <v/>
      </c>
      <c r="L278" s="57" t="str">
        <f>IF($A278="","",MAX(Settings!$C$5,MAX($K$6:$K278)))</f>
        <v/>
      </c>
      <c r="M278" s="58" t="str">
        <f t="shared" si="14"/>
        <v/>
      </c>
    </row>
    <row r="279" spans="1:13" ht="15" customHeight="1" x14ac:dyDescent="0.25">
      <c r="A279" s="52"/>
      <c r="B279" s="53" t="str">
        <f>IF($A279="","",IFERROR(INDEX(Meetings!$B$6:$B$93,MATCH($A279,Meetings!$A$6:$A$93,0)),"?"))</f>
        <v/>
      </c>
      <c r="C279" s="53" t="str">
        <f>IF($A279="","",IFERROR(INDEX(Meetings!$C$6:$C$93,MATCH($A279,Meetings!$A$6:$A$93,0)),"?"))</f>
        <v/>
      </c>
      <c r="D279" s="52"/>
      <c r="E279" s="54"/>
      <c r="F279" s="55" t="str">
        <f>IF($A279="","",IFERROR(INDEX(Meetings!$F$6:$F$93,MATCH($A279,Meetings!$A$6:$A$93,0)),0))</f>
        <v/>
      </c>
      <c r="G279" s="56"/>
      <c r="H279" s="52"/>
      <c r="I279" s="57" t="str">
        <f t="shared" si="12"/>
        <v/>
      </c>
      <c r="J279" s="57" t="str">
        <f t="shared" si="13"/>
        <v/>
      </c>
      <c r="K279" s="57" t="str">
        <f>IF($A279="","",Settings!$C$5+SUM($J$6:$J279))</f>
        <v/>
      </c>
      <c r="L279" s="57" t="str">
        <f>IF($A279="","",MAX(Settings!$C$5,MAX($K$6:$K279)))</f>
        <v/>
      </c>
      <c r="M279" s="58" t="str">
        <f t="shared" si="14"/>
        <v/>
      </c>
    </row>
    <row r="280" spans="1:13" ht="15" customHeight="1" x14ac:dyDescent="0.25">
      <c r="A280" s="52"/>
      <c r="B280" s="53" t="str">
        <f>IF($A280="","",IFERROR(INDEX(Meetings!$B$6:$B$93,MATCH($A280,Meetings!$A$6:$A$93,0)),"?"))</f>
        <v/>
      </c>
      <c r="C280" s="53" t="str">
        <f>IF($A280="","",IFERROR(INDEX(Meetings!$C$6:$C$93,MATCH($A280,Meetings!$A$6:$A$93,0)),"?"))</f>
        <v/>
      </c>
      <c r="D280" s="52"/>
      <c r="E280" s="54"/>
      <c r="F280" s="55" t="str">
        <f>IF($A280="","",IFERROR(INDEX(Meetings!$F$6:$F$93,MATCH($A280,Meetings!$A$6:$A$93,0)),0))</f>
        <v/>
      </c>
      <c r="G280" s="56"/>
      <c r="H280" s="52"/>
      <c r="I280" s="57" t="str">
        <f t="shared" si="12"/>
        <v/>
      </c>
      <c r="J280" s="57" t="str">
        <f t="shared" si="13"/>
        <v/>
      </c>
      <c r="K280" s="57" t="str">
        <f>IF($A280="","",Settings!$C$5+SUM($J$6:$J280))</f>
        <v/>
      </c>
      <c r="L280" s="57" t="str">
        <f>IF($A280="","",MAX(Settings!$C$5,MAX($K$6:$K280)))</f>
        <v/>
      </c>
      <c r="M280" s="58" t="str">
        <f t="shared" si="14"/>
        <v/>
      </c>
    </row>
    <row r="281" spans="1:13" ht="15" customHeight="1" x14ac:dyDescent="0.25">
      <c r="A281" s="52"/>
      <c r="B281" s="53" t="str">
        <f>IF($A281="","",IFERROR(INDEX(Meetings!$B$6:$B$93,MATCH($A281,Meetings!$A$6:$A$93,0)),"?"))</f>
        <v/>
      </c>
      <c r="C281" s="53" t="str">
        <f>IF($A281="","",IFERROR(INDEX(Meetings!$C$6:$C$93,MATCH($A281,Meetings!$A$6:$A$93,0)),"?"))</f>
        <v/>
      </c>
      <c r="D281" s="52"/>
      <c r="E281" s="54"/>
      <c r="F281" s="55" t="str">
        <f>IF($A281="","",IFERROR(INDEX(Meetings!$F$6:$F$93,MATCH($A281,Meetings!$A$6:$A$93,0)),0))</f>
        <v/>
      </c>
      <c r="G281" s="56"/>
      <c r="H281" s="52"/>
      <c r="I281" s="57" t="str">
        <f t="shared" si="12"/>
        <v/>
      </c>
      <c r="J281" s="57" t="str">
        <f t="shared" si="13"/>
        <v/>
      </c>
      <c r="K281" s="57" t="str">
        <f>IF($A281="","",Settings!$C$5+SUM($J$6:$J281))</f>
        <v/>
      </c>
      <c r="L281" s="57" t="str">
        <f>IF($A281="","",MAX(Settings!$C$5,MAX($K$6:$K281)))</f>
        <v/>
      </c>
      <c r="M281" s="58" t="str">
        <f t="shared" si="14"/>
        <v/>
      </c>
    </row>
    <row r="282" spans="1:13" ht="15" customHeight="1" x14ac:dyDescent="0.25">
      <c r="A282" s="52"/>
      <c r="B282" s="53" t="str">
        <f>IF($A282="","",IFERROR(INDEX(Meetings!$B$6:$B$93,MATCH($A282,Meetings!$A$6:$A$93,0)),"?"))</f>
        <v/>
      </c>
      <c r="C282" s="53" t="str">
        <f>IF($A282="","",IFERROR(INDEX(Meetings!$C$6:$C$93,MATCH($A282,Meetings!$A$6:$A$93,0)),"?"))</f>
        <v/>
      </c>
      <c r="D282" s="52"/>
      <c r="E282" s="54"/>
      <c r="F282" s="55" t="str">
        <f>IF($A282="","",IFERROR(INDEX(Meetings!$F$6:$F$93,MATCH($A282,Meetings!$A$6:$A$93,0)),0))</f>
        <v/>
      </c>
      <c r="G282" s="56"/>
      <c r="H282" s="52"/>
      <c r="I282" s="57" t="str">
        <f t="shared" si="12"/>
        <v/>
      </c>
      <c r="J282" s="57" t="str">
        <f t="shared" si="13"/>
        <v/>
      </c>
      <c r="K282" s="57" t="str">
        <f>IF($A282="","",Settings!$C$5+SUM($J$6:$J282))</f>
        <v/>
      </c>
      <c r="L282" s="57" t="str">
        <f>IF($A282="","",MAX(Settings!$C$5,MAX($K$6:$K282)))</f>
        <v/>
      </c>
      <c r="M282" s="58" t="str">
        <f t="shared" si="14"/>
        <v/>
      </c>
    </row>
    <row r="283" spans="1:13" ht="15" customHeight="1" x14ac:dyDescent="0.25">
      <c r="A283" s="52"/>
      <c r="B283" s="53" t="str">
        <f>IF($A283="","",IFERROR(INDEX(Meetings!$B$6:$B$93,MATCH($A283,Meetings!$A$6:$A$93,0)),"?"))</f>
        <v/>
      </c>
      <c r="C283" s="53" t="str">
        <f>IF($A283="","",IFERROR(INDEX(Meetings!$C$6:$C$93,MATCH($A283,Meetings!$A$6:$A$93,0)),"?"))</f>
        <v/>
      </c>
      <c r="D283" s="52"/>
      <c r="E283" s="54"/>
      <c r="F283" s="55" t="str">
        <f>IF($A283="","",IFERROR(INDEX(Meetings!$F$6:$F$93,MATCH($A283,Meetings!$A$6:$A$93,0)),0))</f>
        <v/>
      </c>
      <c r="G283" s="56"/>
      <c r="H283" s="52"/>
      <c r="I283" s="57" t="str">
        <f t="shared" si="12"/>
        <v/>
      </c>
      <c r="J283" s="57" t="str">
        <f t="shared" si="13"/>
        <v/>
      </c>
      <c r="K283" s="57" t="str">
        <f>IF($A283="","",Settings!$C$5+SUM($J$6:$J283))</f>
        <v/>
      </c>
      <c r="L283" s="57" t="str">
        <f>IF($A283="","",MAX(Settings!$C$5,MAX($K$6:$K283)))</f>
        <v/>
      </c>
      <c r="M283" s="58" t="str">
        <f t="shared" si="14"/>
        <v/>
      </c>
    </row>
    <row r="284" spans="1:13" ht="15" customHeight="1" x14ac:dyDescent="0.25">
      <c r="A284" s="52"/>
      <c r="B284" s="53" t="str">
        <f>IF($A284="","",IFERROR(INDEX(Meetings!$B$6:$B$93,MATCH($A284,Meetings!$A$6:$A$93,0)),"?"))</f>
        <v/>
      </c>
      <c r="C284" s="53" t="str">
        <f>IF($A284="","",IFERROR(INDEX(Meetings!$C$6:$C$93,MATCH($A284,Meetings!$A$6:$A$93,0)),"?"))</f>
        <v/>
      </c>
      <c r="D284" s="52"/>
      <c r="E284" s="54"/>
      <c r="F284" s="55" t="str">
        <f>IF($A284="","",IFERROR(INDEX(Meetings!$F$6:$F$93,MATCH($A284,Meetings!$A$6:$A$93,0)),0))</f>
        <v/>
      </c>
      <c r="G284" s="56"/>
      <c r="H284" s="52"/>
      <c r="I284" s="57" t="str">
        <f t="shared" si="12"/>
        <v/>
      </c>
      <c r="J284" s="57" t="str">
        <f t="shared" si="13"/>
        <v/>
      </c>
      <c r="K284" s="57" t="str">
        <f>IF($A284="","",Settings!$C$5+SUM($J$6:$J284))</f>
        <v/>
      </c>
      <c r="L284" s="57" t="str">
        <f>IF($A284="","",MAX(Settings!$C$5,MAX($K$6:$K284)))</f>
        <v/>
      </c>
      <c r="M284" s="58" t="str">
        <f t="shared" si="14"/>
        <v/>
      </c>
    </row>
    <row r="285" spans="1:13" ht="15" customHeight="1" x14ac:dyDescent="0.25">
      <c r="A285" s="52"/>
      <c r="B285" s="53" t="str">
        <f>IF($A285="","",IFERROR(INDEX(Meetings!$B$6:$B$93,MATCH($A285,Meetings!$A$6:$A$93,0)),"?"))</f>
        <v/>
      </c>
      <c r="C285" s="53" t="str">
        <f>IF($A285="","",IFERROR(INDEX(Meetings!$C$6:$C$93,MATCH($A285,Meetings!$A$6:$A$93,0)),"?"))</f>
        <v/>
      </c>
      <c r="D285" s="52"/>
      <c r="E285" s="54"/>
      <c r="F285" s="55" t="str">
        <f>IF($A285="","",IFERROR(INDEX(Meetings!$F$6:$F$93,MATCH($A285,Meetings!$A$6:$A$93,0)),0))</f>
        <v/>
      </c>
      <c r="G285" s="56"/>
      <c r="H285" s="52"/>
      <c r="I285" s="57" t="str">
        <f t="shared" si="12"/>
        <v/>
      </c>
      <c r="J285" s="57" t="str">
        <f t="shared" si="13"/>
        <v/>
      </c>
      <c r="K285" s="57" t="str">
        <f>IF($A285="","",Settings!$C$5+SUM($J$6:$J285))</f>
        <v/>
      </c>
      <c r="L285" s="57" t="str">
        <f>IF($A285="","",MAX(Settings!$C$5,MAX($K$6:$K285)))</f>
        <v/>
      </c>
      <c r="M285" s="58" t="str">
        <f t="shared" si="14"/>
        <v/>
      </c>
    </row>
    <row r="286" spans="1:13" ht="15" customHeight="1" x14ac:dyDescent="0.25">
      <c r="A286" s="52"/>
      <c r="B286" s="53" t="str">
        <f>IF($A286="","",IFERROR(INDEX(Meetings!$B$6:$B$93,MATCH($A286,Meetings!$A$6:$A$93,0)),"?"))</f>
        <v/>
      </c>
      <c r="C286" s="53" t="str">
        <f>IF($A286="","",IFERROR(INDEX(Meetings!$C$6:$C$93,MATCH($A286,Meetings!$A$6:$A$93,0)),"?"))</f>
        <v/>
      </c>
      <c r="D286" s="52"/>
      <c r="E286" s="54"/>
      <c r="F286" s="55" t="str">
        <f>IF($A286="","",IFERROR(INDEX(Meetings!$F$6:$F$93,MATCH($A286,Meetings!$A$6:$A$93,0)),0))</f>
        <v/>
      </c>
      <c r="G286" s="56"/>
      <c r="H286" s="52"/>
      <c r="I286" s="57" t="str">
        <f t="shared" si="12"/>
        <v/>
      </c>
      <c r="J286" s="57" t="str">
        <f t="shared" si="13"/>
        <v/>
      </c>
      <c r="K286" s="57" t="str">
        <f>IF($A286="","",Settings!$C$5+SUM($J$6:$J286))</f>
        <v/>
      </c>
      <c r="L286" s="57" t="str">
        <f>IF($A286="","",MAX(Settings!$C$5,MAX($K$6:$K286)))</f>
        <v/>
      </c>
      <c r="M286" s="58" t="str">
        <f t="shared" si="14"/>
        <v/>
      </c>
    </row>
    <row r="287" spans="1:13" ht="15" customHeight="1" x14ac:dyDescent="0.25">
      <c r="A287" s="52"/>
      <c r="B287" s="53" t="str">
        <f>IF($A287="","",IFERROR(INDEX(Meetings!$B$6:$B$93,MATCH($A287,Meetings!$A$6:$A$93,0)),"?"))</f>
        <v/>
      </c>
      <c r="C287" s="53" t="str">
        <f>IF($A287="","",IFERROR(INDEX(Meetings!$C$6:$C$93,MATCH($A287,Meetings!$A$6:$A$93,0)),"?"))</f>
        <v/>
      </c>
      <c r="D287" s="52"/>
      <c r="E287" s="54"/>
      <c r="F287" s="55" t="str">
        <f>IF($A287="","",IFERROR(INDEX(Meetings!$F$6:$F$93,MATCH($A287,Meetings!$A$6:$A$93,0)),0))</f>
        <v/>
      </c>
      <c r="G287" s="56"/>
      <c r="H287" s="52"/>
      <c r="I287" s="57" t="str">
        <f t="shared" si="12"/>
        <v/>
      </c>
      <c r="J287" s="57" t="str">
        <f t="shared" si="13"/>
        <v/>
      </c>
      <c r="K287" s="57" t="str">
        <f>IF($A287="","",Settings!$C$5+SUM($J$6:$J287))</f>
        <v/>
      </c>
      <c r="L287" s="57" t="str">
        <f>IF($A287="","",MAX(Settings!$C$5,MAX($K$6:$K287)))</f>
        <v/>
      </c>
      <c r="M287" s="58" t="str">
        <f t="shared" si="14"/>
        <v/>
      </c>
    </row>
    <row r="288" spans="1:13" ht="15" customHeight="1" x14ac:dyDescent="0.25">
      <c r="A288" s="52"/>
      <c r="B288" s="53" t="str">
        <f>IF($A288="","",IFERROR(INDEX(Meetings!$B$6:$B$93,MATCH($A288,Meetings!$A$6:$A$93,0)),"?"))</f>
        <v/>
      </c>
      <c r="C288" s="53" t="str">
        <f>IF($A288="","",IFERROR(INDEX(Meetings!$C$6:$C$93,MATCH($A288,Meetings!$A$6:$A$93,0)),"?"))</f>
        <v/>
      </c>
      <c r="D288" s="52"/>
      <c r="E288" s="54"/>
      <c r="F288" s="55" t="str">
        <f>IF($A288="","",IFERROR(INDEX(Meetings!$F$6:$F$93,MATCH($A288,Meetings!$A$6:$A$93,0)),0))</f>
        <v/>
      </c>
      <c r="G288" s="56"/>
      <c r="H288" s="52"/>
      <c r="I288" s="57" t="str">
        <f t="shared" si="12"/>
        <v/>
      </c>
      <c r="J288" s="57" t="str">
        <f t="shared" si="13"/>
        <v/>
      </c>
      <c r="K288" s="57" t="str">
        <f>IF($A288="","",Settings!$C$5+SUM($J$6:$J288))</f>
        <v/>
      </c>
      <c r="L288" s="57" t="str">
        <f>IF($A288="","",MAX(Settings!$C$5,MAX($K$6:$K288)))</f>
        <v/>
      </c>
      <c r="M288" s="58" t="str">
        <f t="shared" si="14"/>
        <v/>
      </c>
    </row>
    <row r="289" spans="1:13" ht="15" customHeight="1" x14ac:dyDescent="0.25">
      <c r="A289" s="52"/>
      <c r="B289" s="53" t="str">
        <f>IF($A289="","",IFERROR(INDEX(Meetings!$B$6:$B$93,MATCH($A289,Meetings!$A$6:$A$93,0)),"?"))</f>
        <v/>
      </c>
      <c r="C289" s="53" t="str">
        <f>IF($A289="","",IFERROR(INDEX(Meetings!$C$6:$C$93,MATCH($A289,Meetings!$A$6:$A$93,0)),"?"))</f>
        <v/>
      </c>
      <c r="D289" s="52"/>
      <c r="E289" s="54"/>
      <c r="F289" s="55" t="str">
        <f>IF($A289="","",IFERROR(INDEX(Meetings!$F$6:$F$93,MATCH($A289,Meetings!$A$6:$A$93,0)),0))</f>
        <v/>
      </c>
      <c r="G289" s="56"/>
      <c r="H289" s="52"/>
      <c r="I289" s="57" t="str">
        <f t="shared" si="12"/>
        <v/>
      </c>
      <c r="J289" s="57" t="str">
        <f t="shared" si="13"/>
        <v/>
      </c>
      <c r="K289" s="57" t="str">
        <f>IF($A289="","",Settings!$C$5+SUM($J$6:$J289))</f>
        <v/>
      </c>
      <c r="L289" s="57" t="str">
        <f>IF($A289="","",MAX(Settings!$C$5,MAX($K$6:$K289)))</f>
        <v/>
      </c>
      <c r="M289" s="58" t="str">
        <f t="shared" si="14"/>
        <v/>
      </c>
    </row>
    <row r="290" spans="1:13" ht="15" customHeight="1" x14ac:dyDescent="0.25">
      <c r="A290" s="52"/>
      <c r="B290" s="53" t="str">
        <f>IF($A290="","",IFERROR(INDEX(Meetings!$B$6:$B$93,MATCH($A290,Meetings!$A$6:$A$93,0)),"?"))</f>
        <v/>
      </c>
      <c r="C290" s="53" t="str">
        <f>IF($A290="","",IFERROR(INDEX(Meetings!$C$6:$C$93,MATCH($A290,Meetings!$A$6:$A$93,0)),"?"))</f>
        <v/>
      </c>
      <c r="D290" s="52"/>
      <c r="E290" s="54"/>
      <c r="F290" s="55" t="str">
        <f>IF($A290="","",IFERROR(INDEX(Meetings!$F$6:$F$93,MATCH($A290,Meetings!$A$6:$A$93,0)),0))</f>
        <v/>
      </c>
      <c r="G290" s="56"/>
      <c r="H290" s="52"/>
      <c r="I290" s="57" t="str">
        <f t="shared" si="12"/>
        <v/>
      </c>
      <c r="J290" s="57" t="str">
        <f t="shared" si="13"/>
        <v/>
      </c>
      <c r="K290" s="57" t="str">
        <f>IF($A290="","",Settings!$C$5+SUM($J$6:$J290))</f>
        <v/>
      </c>
      <c r="L290" s="57" t="str">
        <f>IF($A290="","",MAX(Settings!$C$5,MAX($K$6:$K290)))</f>
        <v/>
      </c>
      <c r="M290" s="58" t="str">
        <f t="shared" si="14"/>
        <v/>
      </c>
    </row>
    <row r="291" spans="1:13" ht="15" customHeight="1" x14ac:dyDescent="0.25">
      <c r="A291" s="52"/>
      <c r="B291" s="53" t="str">
        <f>IF($A291="","",IFERROR(INDEX(Meetings!$B$6:$B$93,MATCH($A291,Meetings!$A$6:$A$93,0)),"?"))</f>
        <v/>
      </c>
      <c r="C291" s="53" t="str">
        <f>IF($A291="","",IFERROR(INDEX(Meetings!$C$6:$C$93,MATCH($A291,Meetings!$A$6:$A$93,0)),"?"))</f>
        <v/>
      </c>
      <c r="D291" s="52"/>
      <c r="E291" s="54"/>
      <c r="F291" s="55" t="str">
        <f>IF($A291="","",IFERROR(INDEX(Meetings!$F$6:$F$93,MATCH($A291,Meetings!$A$6:$A$93,0)),0))</f>
        <v/>
      </c>
      <c r="G291" s="56"/>
      <c r="H291" s="52"/>
      <c r="I291" s="57" t="str">
        <f t="shared" si="12"/>
        <v/>
      </c>
      <c r="J291" s="57" t="str">
        <f t="shared" si="13"/>
        <v/>
      </c>
      <c r="K291" s="57" t="str">
        <f>IF($A291="","",Settings!$C$5+SUM($J$6:$J291))</f>
        <v/>
      </c>
      <c r="L291" s="57" t="str">
        <f>IF($A291="","",MAX(Settings!$C$5,MAX($K$6:$K291)))</f>
        <v/>
      </c>
      <c r="M291" s="58" t="str">
        <f t="shared" si="14"/>
        <v/>
      </c>
    </row>
    <row r="292" spans="1:13" ht="15" customHeight="1" x14ac:dyDescent="0.25">
      <c r="A292" s="52"/>
      <c r="B292" s="53" t="str">
        <f>IF($A292="","",IFERROR(INDEX(Meetings!$B$6:$B$93,MATCH($A292,Meetings!$A$6:$A$93,0)),"?"))</f>
        <v/>
      </c>
      <c r="C292" s="53" t="str">
        <f>IF($A292="","",IFERROR(INDEX(Meetings!$C$6:$C$93,MATCH($A292,Meetings!$A$6:$A$93,0)),"?"))</f>
        <v/>
      </c>
      <c r="D292" s="52"/>
      <c r="E292" s="54"/>
      <c r="F292" s="55" t="str">
        <f>IF($A292="","",IFERROR(INDEX(Meetings!$F$6:$F$93,MATCH($A292,Meetings!$A$6:$A$93,0)),0))</f>
        <v/>
      </c>
      <c r="G292" s="56"/>
      <c r="H292" s="52"/>
      <c r="I292" s="57" t="str">
        <f t="shared" si="12"/>
        <v/>
      </c>
      <c r="J292" s="57" t="str">
        <f t="shared" si="13"/>
        <v/>
      </c>
      <c r="K292" s="57" t="str">
        <f>IF($A292="","",Settings!$C$5+SUM($J$6:$J292))</f>
        <v/>
      </c>
      <c r="L292" s="57" t="str">
        <f>IF($A292="","",MAX(Settings!$C$5,MAX($K$6:$K292)))</f>
        <v/>
      </c>
      <c r="M292" s="58" t="str">
        <f t="shared" si="14"/>
        <v/>
      </c>
    </row>
    <row r="293" spans="1:13" ht="15" customHeight="1" x14ac:dyDescent="0.25">
      <c r="A293" s="52"/>
      <c r="B293" s="53" t="str">
        <f>IF($A293="","",IFERROR(INDEX(Meetings!$B$6:$B$93,MATCH($A293,Meetings!$A$6:$A$93,0)),"?"))</f>
        <v/>
      </c>
      <c r="C293" s="53" t="str">
        <f>IF($A293="","",IFERROR(INDEX(Meetings!$C$6:$C$93,MATCH($A293,Meetings!$A$6:$A$93,0)),"?"))</f>
        <v/>
      </c>
      <c r="D293" s="52"/>
      <c r="E293" s="54"/>
      <c r="F293" s="55" t="str">
        <f>IF($A293="","",IFERROR(INDEX(Meetings!$F$6:$F$93,MATCH($A293,Meetings!$A$6:$A$93,0)),0))</f>
        <v/>
      </c>
      <c r="G293" s="56"/>
      <c r="H293" s="52"/>
      <c r="I293" s="57" t="str">
        <f t="shared" si="12"/>
        <v/>
      </c>
      <c r="J293" s="57" t="str">
        <f t="shared" si="13"/>
        <v/>
      </c>
      <c r="K293" s="57" t="str">
        <f>IF($A293="","",Settings!$C$5+SUM($J$6:$J293))</f>
        <v/>
      </c>
      <c r="L293" s="57" t="str">
        <f>IF($A293="","",MAX(Settings!$C$5,MAX($K$6:$K293)))</f>
        <v/>
      </c>
      <c r="M293" s="58" t="str">
        <f t="shared" si="14"/>
        <v/>
      </c>
    </row>
    <row r="294" spans="1:13" ht="15" customHeight="1" x14ac:dyDescent="0.25">
      <c r="A294" s="52"/>
      <c r="B294" s="53" t="str">
        <f>IF($A294="","",IFERROR(INDEX(Meetings!$B$6:$B$93,MATCH($A294,Meetings!$A$6:$A$93,0)),"?"))</f>
        <v/>
      </c>
      <c r="C294" s="53" t="str">
        <f>IF($A294="","",IFERROR(INDEX(Meetings!$C$6:$C$93,MATCH($A294,Meetings!$A$6:$A$93,0)),"?"))</f>
        <v/>
      </c>
      <c r="D294" s="52"/>
      <c r="E294" s="54"/>
      <c r="F294" s="55" t="str">
        <f>IF($A294="","",IFERROR(INDEX(Meetings!$F$6:$F$93,MATCH($A294,Meetings!$A$6:$A$93,0)),0))</f>
        <v/>
      </c>
      <c r="G294" s="56"/>
      <c r="H294" s="52"/>
      <c r="I294" s="57" t="str">
        <f t="shared" si="12"/>
        <v/>
      </c>
      <c r="J294" s="57" t="str">
        <f t="shared" si="13"/>
        <v/>
      </c>
      <c r="K294" s="57" t="str">
        <f>IF($A294="","",Settings!$C$5+SUM($J$6:$J294))</f>
        <v/>
      </c>
      <c r="L294" s="57" t="str">
        <f>IF($A294="","",MAX(Settings!$C$5,MAX($K$6:$K294)))</f>
        <v/>
      </c>
      <c r="M294" s="58" t="str">
        <f t="shared" si="14"/>
        <v/>
      </c>
    </row>
    <row r="295" spans="1:13" ht="15" customHeight="1" x14ac:dyDescent="0.25">
      <c r="A295" s="52"/>
      <c r="B295" s="53" t="str">
        <f>IF($A295="","",IFERROR(INDEX(Meetings!$B$6:$B$93,MATCH($A295,Meetings!$A$6:$A$93,0)),"?"))</f>
        <v/>
      </c>
      <c r="C295" s="53" t="str">
        <f>IF($A295="","",IFERROR(INDEX(Meetings!$C$6:$C$93,MATCH($A295,Meetings!$A$6:$A$93,0)),"?"))</f>
        <v/>
      </c>
      <c r="D295" s="52"/>
      <c r="E295" s="54"/>
      <c r="F295" s="55" t="str">
        <f>IF($A295="","",IFERROR(INDEX(Meetings!$F$6:$F$93,MATCH($A295,Meetings!$A$6:$A$93,0)),0))</f>
        <v/>
      </c>
      <c r="G295" s="56"/>
      <c r="H295" s="52"/>
      <c r="I295" s="57" t="str">
        <f t="shared" si="12"/>
        <v/>
      </c>
      <c r="J295" s="57" t="str">
        <f t="shared" si="13"/>
        <v/>
      </c>
      <c r="K295" s="57" t="str">
        <f>IF($A295="","",Settings!$C$5+SUM($J$6:$J295))</f>
        <v/>
      </c>
      <c r="L295" s="57" t="str">
        <f>IF($A295="","",MAX(Settings!$C$5,MAX($K$6:$K295)))</f>
        <v/>
      </c>
      <c r="M295" s="58" t="str">
        <f t="shared" si="14"/>
        <v/>
      </c>
    </row>
    <row r="296" spans="1:13" ht="15" customHeight="1" x14ac:dyDescent="0.25">
      <c r="A296" s="52"/>
      <c r="B296" s="53" t="str">
        <f>IF($A296="","",IFERROR(INDEX(Meetings!$B$6:$B$93,MATCH($A296,Meetings!$A$6:$A$93,0)),"?"))</f>
        <v/>
      </c>
      <c r="C296" s="53" t="str">
        <f>IF($A296="","",IFERROR(INDEX(Meetings!$C$6:$C$93,MATCH($A296,Meetings!$A$6:$A$93,0)),"?"))</f>
        <v/>
      </c>
      <c r="D296" s="52"/>
      <c r="E296" s="54"/>
      <c r="F296" s="55" t="str">
        <f>IF($A296="","",IFERROR(INDEX(Meetings!$F$6:$F$93,MATCH($A296,Meetings!$A$6:$A$93,0)),0))</f>
        <v/>
      </c>
      <c r="G296" s="56"/>
      <c r="H296" s="52"/>
      <c r="I296" s="57" t="str">
        <f t="shared" si="12"/>
        <v/>
      </c>
      <c r="J296" s="57" t="str">
        <f t="shared" si="13"/>
        <v/>
      </c>
      <c r="K296" s="57" t="str">
        <f>IF($A296="","",Settings!$C$5+SUM($J$6:$J296))</f>
        <v/>
      </c>
      <c r="L296" s="57" t="str">
        <f>IF($A296="","",MAX(Settings!$C$5,MAX($K$6:$K296)))</f>
        <v/>
      </c>
      <c r="M296" s="58" t="str">
        <f t="shared" si="14"/>
        <v/>
      </c>
    </row>
    <row r="297" spans="1:13" ht="15" customHeight="1" x14ac:dyDescent="0.25">
      <c r="A297" s="52"/>
      <c r="B297" s="53" t="str">
        <f>IF($A297="","",IFERROR(INDEX(Meetings!$B$6:$B$93,MATCH($A297,Meetings!$A$6:$A$93,0)),"?"))</f>
        <v/>
      </c>
      <c r="C297" s="53" t="str">
        <f>IF($A297="","",IFERROR(INDEX(Meetings!$C$6:$C$93,MATCH($A297,Meetings!$A$6:$A$93,0)),"?"))</f>
        <v/>
      </c>
      <c r="D297" s="52"/>
      <c r="E297" s="54"/>
      <c r="F297" s="55" t="str">
        <f>IF($A297="","",IFERROR(INDEX(Meetings!$F$6:$F$93,MATCH($A297,Meetings!$A$6:$A$93,0)),0))</f>
        <v/>
      </c>
      <c r="G297" s="56"/>
      <c r="H297" s="52"/>
      <c r="I297" s="57" t="str">
        <f t="shared" si="12"/>
        <v/>
      </c>
      <c r="J297" s="57" t="str">
        <f t="shared" si="13"/>
        <v/>
      </c>
      <c r="K297" s="57" t="str">
        <f>IF($A297="","",Settings!$C$5+SUM($J$6:$J297))</f>
        <v/>
      </c>
      <c r="L297" s="57" t="str">
        <f>IF($A297="","",MAX(Settings!$C$5,MAX($K$6:$K297)))</f>
        <v/>
      </c>
      <c r="M297" s="58" t="str">
        <f t="shared" si="14"/>
        <v/>
      </c>
    </row>
    <row r="298" spans="1:13" ht="15" customHeight="1" x14ac:dyDescent="0.25">
      <c r="A298" s="52"/>
      <c r="B298" s="53" t="str">
        <f>IF($A298="","",IFERROR(INDEX(Meetings!$B$6:$B$93,MATCH($A298,Meetings!$A$6:$A$93,0)),"?"))</f>
        <v/>
      </c>
      <c r="C298" s="53" t="str">
        <f>IF($A298="","",IFERROR(INDEX(Meetings!$C$6:$C$93,MATCH($A298,Meetings!$A$6:$A$93,0)),"?"))</f>
        <v/>
      </c>
      <c r="D298" s="52"/>
      <c r="E298" s="54"/>
      <c r="F298" s="55" t="str">
        <f>IF($A298="","",IFERROR(INDEX(Meetings!$F$6:$F$93,MATCH($A298,Meetings!$A$6:$A$93,0)),0))</f>
        <v/>
      </c>
      <c r="G298" s="56"/>
      <c r="H298" s="52"/>
      <c r="I298" s="57" t="str">
        <f t="shared" si="12"/>
        <v/>
      </c>
      <c r="J298" s="57" t="str">
        <f t="shared" si="13"/>
        <v/>
      </c>
      <c r="K298" s="57" t="str">
        <f>IF($A298="","",Settings!$C$5+SUM($J$6:$J298))</f>
        <v/>
      </c>
      <c r="L298" s="57" t="str">
        <f>IF($A298="","",MAX(Settings!$C$5,MAX($K$6:$K298)))</f>
        <v/>
      </c>
      <c r="M298" s="58" t="str">
        <f t="shared" si="14"/>
        <v/>
      </c>
    </row>
    <row r="299" spans="1:13" ht="15" customHeight="1" x14ac:dyDescent="0.25">
      <c r="A299" s="52"/>
      <c r="B299" s="53" t="str">
        <f>IF($A299="","",IFERROR(INDEX(Meetings!$B$6:$B$93,MATCH($A299,Meetings!$A$6:$A$93,0)),"?"))</f>
        <v/>
      </c>
      <c r="C299" s="53" t="str">
        <f>IF($A299="","",IFERROR(INDEX(Meetings!$C$6:$C$93,MATCH($A299,Meetings!$A$6:$A$93,0)),"?"))</f>
        <v/>
      </c>
      <c r="D299" s="52"/>
      <c r="E299" s="54"/>
      <c r="F299" s="55" t="str">
        <f>IF($A299="","",IFERROR(INDEX(Meetings!$F$6:$F$93,MATCH($A299,Meetings!$A$6:$A$93,0)),0))</f>
        <v/>
      </c>
      <c r="G299" s="56"/>
      <c r="H299" s="52"/>
      <c r="I299" s="57" t="str">
        <f t="shared" si="12"/>
        <v/>
      </c>
      <c r="J299" s="57" t="str">
        <f t="shared" si="13"/>
        <v/>
      </c>
      <c r="K299" s="57" t="str">
        <f>IF($A299="","",Settings!$C$5+SUM($J$6:$J299))</f>
        <v/>
      </c>
      <c r="L299" s="57" t="str">
        <f>IF($A299="","",MAX(Settings!$C$5,MAX($K$6:$K299)))</f>
        <v/>
      </c>
      <c r="M299" s="58" t="str">
        <f t="shared" si="14"/>
        <v/>
      </c>
    </row>
    <row r="300" spans="1:13" ht="15" customHeight="1" x14ac:dyDescent="0.25">
      <c r="A300" s="52"/>
      <c r="B300" s="53" t="str">
        <f>IF($A300="","",IFERROR(INDEX(Meetings!$B$6:$B$93,MATCH($A300,Meetings!$A$6:$A$93,0)),"?"))</f>
        <v/>
      </c>
      <c r="C300" s="53" t="str">
        <f>IF($A300="","",IFERROR(INDEX(Meetings!$C$6:$C$93,MATCH($A300,Meetings!$A$6:$A$93,0)),"?"))</f>
        <v/>
      </c>
      <c r="D300" s="52"/>
      <c r="E300" s="54"/>
      <c r="F300" s="55" t="str">
        <f>IF($A300="","",IFERROR(INDEX(Meetings!$F$6:$F$93,MATCH($A300,Meetings!$A$6:$A$93,0)),0))</f>
        <v/>
      </c>
      <c r="G300" s="56"/>
      <c r="H300" s="52"/>
      <c r="I300" s="57" t="str">
        <f t="shared" si="12"/>
        <v/>
      </c>
      <c r="J300" s="57" t="str">
        <f t="shared" si="13"/>
        <v/>
      </c>
      <c r="K300" s="57" t="str">
        <f>IF($A300="","",Settings!$C$5+SUM($J$6:$J300))</f>
        <v/>
      </c>
      <c r="L300" s="57" t="str">
        <f>IF($A300="","",MAX(Settings!$C$5,MAX($K$6:$K300)))</f>
        <v/>
      </c>
      <c r="M300" s="58" t="str">
        <f t="shared" si="14"/>
        <v/>
      </c>
    </row>
    <row r="301" spans="1:13" ht="15" customHeight="1" x14ac:dyDescent="0.25">
      <c r="A301" s="52"/>
      <c r="B301" s="53" t="str">
        <f>IF($A301="","",IFERROR(INDEX(Meetings!$B$6:$B$93,MATCH($A301,Meetings!$A$6:$A$93,0)),"?"))</f>
        <v/>
      </c>
      <c r="C301" s="53" t="str">
        <f>IF($A301="","",IFERROR(INDEX(Meetings!$C$6:$C$93,MATCH($A301,Meetings!$A$6:$A$93,0)),"?"))</f>
        <v/>
      </c>
      <c r="D301" s="52"/>
      <c r="E301" s="54"/>
      <c r="F301" s="55" t="str">
        <f>IF($A301="","",IFERROR(INDEX(Meetings!$F$6:$F$93,MATCH($A301,Meetings!$A$6:$A$93,0)),0))</f>
        <v/>
      </c>
      <c r="G301" s="56"/>
      <c r="H301" s="52"/>
      <c r="I301" s="57" t="str">
        <f t="shared" si="12"/>
        <v/>
      </c>
      <c r="J301" s="57" t="str">
        <f t="shared" si="13"/>
        <v/>
      </c>
      <c r="K301" s="57" t="str">
        <f>IF($A301="","",Settings!$C$5+SUM($J$6:$J301))</f>
        <v/>
      </c>
      <c r="L301" s="57" t="str">
        <f>IF($A301="","",MAX(Settings!$C$5,MAX($K$6:$K301)))</f>
        <v/>
      </c>
      <c r="M301" s="58" t="str">
        <f t="shared" si="14"/>
        <v/>
      </c>
    </row>
    <row r="302" spans="1:13" ht="15" customHeight="1" x14ac:dyDescent="0.25">
      <c r="A302" s="52"/>
      <c r="B302" s="53" t="str">
        <f>IF($A302="","",IFERROR(INDEX(Meetings!$B$6:$B$93,MATCH($A302,Meetings!$A$6:$A$93,0)),"?"))</f>
        <v/>
      </c>
      <c r="C302" s="53" t="str">
        <f>IF($A302="","",IFERROR(INDEX(Meetings!$C$6:$C$93,MATCH($A302,Meetings!$A$6:$A$93,0)),"?"))</f>
        <v/>
      </c>
      <c r="D302" s="52"/>
      <c r="E302" s="54"/>
      <c r="F302" s="55" t="str">
        <f>IF($A302="","",IFERROR(INDEX(Meetings!$F$6:$F$93,MATCH($A302,Meetings!$A$6:$A$93,0)),0))</f>
        <v/>
      </c>
      <c r="G302" s="56"/>
      <c r="H302" s="52"/>
      <c r="I302" s="57" t="str">
        <f t="shared" si="12"/>
        <v/>
      </c>
      <c r="J302" s="57" t="str">
        <f t="shared" si="13"/>
        <v/>
      </c>
      <c r="K302" s="57" t="str">
        <f>IF($A302="","",Settings!$C$5+SUM($J$6:$J302))</f>
        <v/>
      </c>
      <c r="L302" s="57" t="str">
        <f>IF($A302="","",MAX(Settings!$C$5,MAX($K$6:$K302)))</f>
        <v/>
      </c>
      <c r="M302" s="58" t="str">
        <f t="shared" si="14"/>
        <v/>
      </c>
    </row>
    <row r="303" spans="1:13" ht="15" customHeight="1" x14ac:dyDescent="0.25">
      <c r="A303" s="52"/>
      <c r="B303" s="53" t="str">
        <f>IF($A303="","",IFERROR(INDEX(Meetings!$B$6:$B$93,MATCH($A303,Meetings!$A$6:$A$93,0)),"?"))</f>
        <v/>
      </c>
      <c r="C303" s="53" t="str">
        <f>IF($A303="","",IFERROR(INDEX(Meetings!$C$6:$C$93,MATCH($A303,Meetings!$A$6:$A$93,0)),"?"))</f>
        <v/>
      </c>
      <c r="D303" s="52"/>
      <c r="E303" s="54"/>
      <c r="F303" s="55" t="str">
        <f>IF($A303="","",IFERROR(INDEX(Meetings!$F$6:$F$93,MATCH($A303,Meetings!$A$6:$A$93,0)),0))</f>
        <v/>
      </c>
      <c r="G303" s="56"/>
      <c r="H303" s="52"/>
      <c r="I303" s="57" t="str">
        <f t="shared" si="12"/>
        <v/>
      </c>
      <c r="J303" s="57" t="str">
        <f t="shared" si="13"/>
        <v/>
      </c>
      <c r="K303" s="57" t="str">
        <f>IF($A303="","",Settings!$C$5+SUM($J$6:$J303))</f>
        <v/>
      </c>
      <c r="L303" s="57" t="str">
        <f>IF($A303="","",MAX(Settings!$C$5,MAX($K$6:$K303)))</f>
        <v/>
      </c>
      <c r="M303" s="58" t="str">
        <f t="shared" si="14"/>
        <v/>
      </c>
    </row>
    <row r="304" spans="1:13" ht="15" customHeight="1" x14ac:dyDescent="0.25">
      <c r="A304" s="52"/>
      <c r="B304" s="53" t="str">
        <f>IF($A304="","",IFERROR(INDEX(Meetings!$B$6:$B$93,MATCH($A304,Meetings!$A$6:$A$93,0)),"?"))</f>
        <v/>
      </c>
      <c r="C304" s="53" t="str">
        <f>IF($A304="","",IFERROR(INDEX(Meetings!$C$6:$C$93,MATCH($A304,Meetings!$A$6:$A$93,0)),"?"))</f>
        <v/>
      </c>
      <c r="D304" s="52"/>
      <c r="E304" s="54"/>
      <c r="F304" s="55" t="str">
        <f>IF($A304="","",IFERROR(INDEX(Meetings!$F$6:$F$93,MATCH($A304,Meetings!$A$6:$A$93,0)),0))</f>
        <v/>
      </c>
      <c r="G304" s="56"/>
      <c r="H304" s="52"/>
      <c r="I304" s="57" t="str">
        <f t="shared" si="12"/>
        <v/>
      </c>
      <c r="J304" s="57" t="str">
        <f t="shared" si="13"/>
        <v/>
      </c>
      <c r="K304" s="57" t="str">
        <f>IF($A304="","",Settings!$C$5+SUM($J$6:$J304))</f>
        <v/>
      </c>
      <c r="L304" s="57" t="str">
        <f>IF($A304="","",MAX(Settings!$C$5,MAX($K$6:$K304)))</f>
        <v/>
      </c>
      <c r="M304" s="58" t="str">
        <f t="shared" si="14"/>
        <v/>
      </c>
    </row>
    <row r="305" spans="1:13" ht="15" customHeight="1" x14ac:dyDescent="0.25">
      <c r="A305" s="52"/>
      <c r="B305" s="53" t="str">
        <f>IF($A305="","",IFERROR(INDEX(Meetings!$B$6:$B$93,MATCH($A305,Meetings!$A$6:$A$93,0)),"?"))</f>
        <v/>
      </c>
      <c r="C305" s="53" t="str">
        <f>IF($A305="","",IFERROR(INDEX(Meetings!$C$6:$C$93,MATCH($A305,Meetings!$A$6:$A$93,0)),"?"))</f>
        <v/>
      </c>
      <c r="D305" s="52"/>
      <c r="E305" s="54"/>
      <c r="F305" s="55" t="str">
        <f>IF($A305="","",IFERROR(INDEX(Meetings!$F$6:$F$93,MATCH($A305,Meetings!$A$6:$A$93,0)),0))</f>
        <v/>
      </c>
      <c r="G305" s="56"/>
      <c r="H305" s="52"/>
      <c r="I305" s="57" t="str">
        <f t="shared" si="12"/>
        <v/>
      </c>
      <c r="J305" s="57" t="str">
        <f t="shared" si="13"/>
        <v/>
      </c>
      <c r="K305" s="57" t="str">
        <f>IF($A305="","",Settings!$C$5+SUM($J$6:$J305))</f>
        <v/>
      </c>
      <c r="L305" s="57" t="str">
        <f>IF($A305="","",MAX(Settings!$C$5,MAX($K$6:$K305)))</f>
        <v/>
      </c>
      <c r="M305" s="58" t="str">
        <f t="shared" si="14"/>
        <v/>
      </c>
    </row>
    <row r="306" spans="1:13" ht="15" customHeight="1" x14ac:dyDescent="0.25">
      <c r="A306" s="52"/>
      <c r="B306" s="53" t="str">
        <f>IF($A306="","",IFERROR(INDEX(Meetings!$B$6:$B$93,MATCH($A306,Meetings!$A$6:$A$93,0)),"?"))</f>
        <v/>
      </c>
      <c r="C306" s="53" t="str">
        <f>IF($A306="","",IFERROR(INDEX(Meetings!$C$6:$C$93,MATCH($A306,Meetings!$A$6:$A$93,0)),"?"))</f>
        <v/>
      </c>
      <c r="D306" s="52"/>
      <c r="E306" s="54"/>
      <c r="F306" s="55" t="str">
        <f>IF($A306="","",IFERROR(INDEX(Meetings!$F$6:$F$93,MATCH($A306,Meetings!$A$6:$A$93,0)),0))</f>
        <v/>
      </c>
      <c r="G306" s="56"/>
      <c r="H306" s="52"/>
      <c r="I306" s="57" t="str">
        <f t="shared" si="12"/>
        <v/>
      </c>
      <c r="J306" s="57" t="str">
        <f t="shared" si="13"/>
        <v/>
      </c>
      <c r="K306" s="57" t="str">
        <f>IF($A306="","",Settings!$C$5+SUM($J$6:$J306))</f>
        <v/>
      </c>
      <c r="L306" s="57" t="str">
        <f>IF($A306="","",MAX(Settings!$C$5,MAX($K$6:$K306)))</f>
        <v/>
      </c>
      <c r="M306" s="58" t="str">
        <f t="shared" si="14"/>
        <v/>
      </c>
    </row>
    <row r="307" spans="1:13" ht="15" customHeight="1" x14ac:dyDescent="0.25">
      <c r="A307" s="52"/>
      <c r="B307" s="53" t="str">
        <f>IF($A307="","",IFERROR(INDEX(Meetings!$B$6:$B$93,MATCH($A307,Meetings!$A$6:$A$93,0)),"?"))</f>
        <v/>
      </c>
      <c r="C307" s="53" t="str">
        <f>IF($A307="","",IFERROR(INDEX(Meetings!$C$6:$C$93,MATCH($A307,Meetings!$A$6:$A$93,0)),"?"))</f>
        <v/>
      </c>
      <c r="D307" s="52"/>
      <c r="E307" s="54"/>
      <c r="F307" s="55" t="str">
        <f>IF($A307="","",IFERROR(INDEX(Meetings!$F$6:$F$93,MATCH($A307,Meetings!$A$6:$A$93,0)),0))</f>
        <v/>
      </c>
      <c r="G307" s="56"/>
      <c r="H307" s="52"/>
      <c r="I307" s="57" t="str">
        <f t="shared" si="12"/>
        <v/>
      </c>
      <c r="J307" s="57" t="str">
        <f t="shared" si="13"/>
        <v/>
      </c>
      <c r="K307" s="57" t="str">
        <f>IF($A307="","",Settings!$C$5+SUM($J$6:$J307))</f>
        <v/>
      </c>
      <c r="L307" s="57" t="str">
        <f>IF($A307="","",MAX(Settings!$C$5,MAX($K$6:$K307)))</f>
        <v/>
      </c>
      <c r="M307" s="58" t="str">
        <f t="shared" si="14"/>
        <v/>
      </c>
    </row>
    <row r="308" spans="1:13" ht="15" customHeight="1" x14ac:dyDescent="0.25">
      <c r="A308" s="52"/>
      <c r="B308" s="53" t="str">
        <f>IF($A308="","",IFERROR(INDEX(Meetings!$B$6:$B$93,MATCH($A308,Meetings!$A$6:$A$93,0)),"?"))</f>
        <v/>
      </c>
      <c r="C308" s="53" t="str">
        <f>IF($A308="","",IFERROR(INDEX(Meetings!$C$6:$C$93,MATCH($A308,Meetings!$A$6:$A$93,0)),"?"))</f>
        <v/>
      </c>
      <c r="D308" s="52"/>
      <c r="E308" s="54"/>
      <c r="F308" s="55" t="str">
        <f>IF($A308="","",IFERROR(INDEX(Meetings!$F$6:$F$93,MATCH($A308,Meetings!$A$6:$A$93,0)),0))</f>
        <v/>
      </c>
      <c r="G308" s="56"/>
      <c r="H308" s="52"/>
      <c r="I308" s="57" t="str">
        <f t="shared" si="12"/>
        <v/>
      </c>
      <c r="J308" s="57" t="str">
        <f t="shared" si="13"/>
        <v/>
      </c>
      <c r="K308" s="57" t="str">
        <f>IF($A308="","",Settings!$C$5+SUM($J$6:$J308))</f>
        <v/>
      </c>
      <c r="L308" s="57" t="str">
        <f>IF($A308="","",MAX(Settings!$C$5,MAX($K$6:$K308)))</f>
        <v/>
      </c>
      <c r="M308" s="58" t="str">
        <f t="shared" si="14"/>
        <v/>
      </c>
    </row>
    <row r="309" spans="1:13" ht="15" customHeight="1" x14ac:dyDescent="0.25">
      <c r="A309" s="52"/>
      <c r="B309" s="53" t="str">
        <f>IF($A309="","",IFERROR(INDEX(Meetings!$B$6:$B$93,MATCH($A309,Meetings!$A$6:$A$93,0)),"?"))</f>
        <v/>
      </c>
      <c r="C309" s="53" t="str">
        <f>IF($A309="","",IFERROR(INDEX(Meetings!$C$6:$C$93,MATCH($A309,Meetings!$A$6:$A$93,0)),"?"))</f>
        <v/>
      </c>
      <c r="D309" s="52"/>
      <c r="E309" s="54"/>
      <c r="F309" s="55" t="str">
        <f>IF($A309="","",IFERROR(INDEX(Meetings!$F$6:$F$93,MATCH($A309,Meetings!$A$6:$A$93,0)),0))</f>
        <v/>
      </c>
      <c r="G309" s="56"/>
      <c r="H309" s="52"/>
      <c r="I309" s="57" t="str">
        <f t="shared" si="12"/>
        <v/>
      </c>
      <c r="J309" s="57" t="str">
        <f t="shared" si="13"/>
        <v/>
      </c>
      <c r="K309" s="57" t="str">
        <f>IF($A309="","",Settings!$C$5+SUM($J$6:$J309))</f>
        <v/>
      </c>
      <c r="L309" s="57" t="str">
        <f>IF($A309="","",MAX(Settings!$C$5,MAX($K$6:$K309)))</f>
        <v/>
      </c>
      <c r="M309" s="58" t="str">
        <f t="shared" si="14"/>
        <v/>
      </c>
    </row>
    <row r="310" spans="1:13" ht="15" customHeight="1" x14ac:dyDescent="0.25">
      <c r="A310" s="52"/>
      <c r="B310" s="53" t="str">
        <f>IF($A310="","",IFERROR(INDEX(Meetings!$B$6:$B$93,MATCH($A310,Meetings!$A$6:$A$93,0)),"?"))</f>
        <v/>
      </c>
      <c r="C310" s="53" t="str">
        <f>IF($A310="","",IFERROR(INDEX(Meetings!$C$6:$C$93,MATCH($A310,Meetings!$A$6:$A$93,0)),"?"))</f>
        <v/>
      </c>
      <c r="D310" s="52"/>
      <c r="E310" s="54"/>
      <c r="F310" s="55" t="str">
        <f>IF($A310="","",IFERROR(INDEX(Meetings!$F$6:$F$93,MATCH($A310,Meetings!$A$6:$A$93,0)),0))</f>
        <v/>
      </c>
      <c r="G310" s="56"/>
      <c r="H310" s="52"/>
      <c r="I310" s="57" t="str">
        <f t="shared" si="12"/>
        <v/>
      </c>
      <c r="J310" s="57" t="str">
        <f t="shared" si="13"/>
        <v/>
      </c>
      <c r="K310" s="57" t="str">
        <f>IF($A310="","",Settings!$C$5+SUM($J$6:$J310))</f>
        <v/>
      </c>
      <c r="L310" s="57" t="str">
        <f>IF($A310="","",MAX(Settings!$C$5,MAX($K$6:$K310)))</f>
        <v/>
      </c>
      <c r="M310" s="58" t="str">
        <f t="shared" si="14"/>
        <v/>
      </c>
    </row>
    <row r="311" spans="1:13" ht="15" customHeight="1" x14ac:dyDescent="0.25">
      <c r="A311" s="52"/>
      <c r="B311" s="53" t="str">
        <f>IF($A311="","",IFERROR(INDEX(Meetings!$B$6:$B$93,MATCH($A311,Meetings!$A$6:$A$93,0)),"?"))</f>
        <v/>
      </c>
      <c r="C311" s="53" t="str">
        <f>IF($A311="","",IFERROR(INDEX(Meetings!$C$6:$C$93,MATCH($A311,Meetings!$A$6:$A$93,0)),"?"))</f>
        <v/>
      </c>
      <c r="D311" s="52"/>
      <c r="E311" s="54"/>
      <c r="F311" s="55" t="str">
        <f>IF($A311="","",IFERROR(INDEX(Meetings!$F$6:$F$93,MATCH($A311,Meetings!$A$6:$A$93,0)),0))</f>
        <v/>
      </c>
      <c r="G311" s="56"/>
      <c r="H311" s="52"/>
      <c r="I311" s="57" t="str">
        <f t="shared" si="12"/>
        <v/>
      </c>
      <c r="J311" s="57" t="str">
        <f t="shared" si="13"/>
        <v/>
      </c>
      <c r="K311" s="57" t="str">
        <f>IF($A311="","",Settings!$C$5+SUM($J$6:$J311))</f>
        <v/>
      </c>
      <c r="L311" s="57" t="str">
        <f>IF($A311="","",MAX(Settings!$C$5,MAX($K$6:$K311)))</f>
        <v/>
      </c>
      <c r="M311" s="58" t="str">
        <f t="shared" si="14"/>
        <v/>
      </c>
    </row>
    <row r="312" spans="1:13" ht="15" customHeight="1" x14ac:dyDescent="0.25">
      <c r="A312" s="52"/>
      <c r="B312" s="53" t="str">
        <f>IF($A312="","",IFERROR(INDEX(Meetings!$B$6:$B$93,MATCH($A312,Meetings!$A$6:$A$93,0)),"?"))</f>
        <v/>
      </c>
      <c r="C312" s="53" t="str">
        <f>IF($A312="","",IFERROR(INDEX(Meetings!$C$6:$C$93,MATCH($A312,Meetings!$A$6:$A$93,0)),"?"))</f>
        <v/>
      </c>
      <c r="D312" s="52"/>
      <c r="E312" s="54"/>
      <c r="F312" s="55" t="str">
        <f>IF($A312="","",IFERROR(INDEX(Meetings!$F$6:$F$93,MATCH($A312,Meetings!$A$6:$A$93,0)),0))</f>
        <v/>
      </c>
      <c r="G312" s="56"/>
      <c r="H312" s="52"/>
      <c r="I312" s="57" t="str">
        <f t="shared" si="12"/>
        <v/>
      </c>
      <c r="J312" s="57" t="str">
        <f t="shared" si="13"/>
        <v/>
      </c>
      <c r="K312" s="57" t="str">
        <f>IF($A312="","",Settings!$C$5+SUM($J$6:$J312))</f>
        <v/>
      </c>
      <c r="L312" s="57" t="str">
        <f>IF($A312="","",MAX(Settings!$C$5,MAX($K$6:$K312)))</f>
        <v/>
      </c>
      <c r="M312" s="58" t="str">
        <f t="shared" si="14"/>
        <v/>
      </c>
    </row>
    <row r="313" spans="1:13" ht="15" customHeight="1" x14ac:dyDescent="0.25">
      <c r="A313" s="52"/>
      <c r="B313" s="53" t="str">
        <f>IF($A313="","",IFERROR(INDEX(Meetings!$B$6:$B$93,MATCH($A313,Meetings!$A$6:$A$93,0)),"?"))</f>
        <v/>
      </c>
      <c r="C313" s="53" t="str">
        <f>IF($A313="","",IFERROR(INDEX(Meetings!$C$6:$C$93,MATCH($A313,Meetings!$A$6:$A$93,0)),"?"))</f>
        <v/>
      </c>
      <c r="D313" s="52"/>
      <c r="E313" s="54"/>
      <c r="F313" s="55" t="str">
        <f>IF($A313="","",IFERROR(INDEX(Meetings!$F$6:$F$93,MATCH($A313,Meetings!$A$6:$A$93,0)),0))</f>
        <v/>
      </c>
      <c r="G313" s="56"/>
      <c r="H313" s="52"/>
      <c r="I313" s="57" t="str">
        <f t="shared" si="12"/>
        <v/>
      </c>
      <c r="J313" s="57" t="str">
        <f t="shared" si="13"/>
        <v/>
      </c>
      <c r="K313" s="57" t="str">
        <f>IF($A313="","",Settings!$C$5+SUM($J$6:$J313))</f>
        <v/>
      </c>
      <c r="L313" s="57" t="str">
        <f>IF($A313="","",MAX(Settings!$C$5,MAX($K$6:$K313)))</f>
        <v/>
      </c>
      <c r="M313" s="58" t="str">
        <f t="shared" si="14"/>
        <v/>
      </c>
    </row>
    <row r="314" spans="1:13" ht="15" customHeight="1" x14ac:dyDescent="0.25">
      <c r="A314" s="52"/>
      <c r="B314" s="53" t="str">
        <f>IF($A314="","",IFERROR(INDEX(Meetings!$B$6:$B$93,MATCH($A314,Meetings!$A$6:$A$93,0)),"?"))</f>
        <v/>
      </c>
      <c r="C314" s="53" t="str">
        <f>IF($A314="","",IFERROR(INDEX(Meetings!$C$6:$C$93,MATCH($A314,Meetings!$A$6:$A$93,0)),"?"))</f>
        <v/>
      </c>
      <c r="D314" s="52"/>
      <c r="E314" s="54"/>
      <c r="F314" s="55" t="str">
        <f>IF($A314="","",IFERROR(INDEX(Meetings!$F$6:$F$93,MATCH($A314,Meetings!$A$6:$A$93,0)),0))</f>
        <v/>
      </c>
      <c r="G314" s="56"/>
      <c r="H314" s="52"/>
      <c r="I314" s="57" t="str">
        <f t="shared" si="12"/>
        <v/>
      </c>
      <c r="J314" s="57" t="str">
        <f t="shared" si="13"/>
        <v/>
      </c>
      <c r="K314" s="57" t="str">
        <f>IF($A314="","",Settings!$C$5+SUM($J$6:$J314))</f>
        <v/>
      </c>
      <c r="L314" s="57" t="str">
        <f>IF($A314="","",MAX(Settings!$C$5,MAX($K$6:$K314)))</f>
        <v/>
      </c>
      <c r="M314" s="58" t="str">
        <f t="shared" si="14"/>
        <v/>
      </c>
    </row>
    <row r="315" spans="1:13" ht="15" customHeight="1" x14ac:dyDescent="0.25">
      <c r="A315" s="52"/>
      <c r="B315" s="53" t="str">
        <f>IF($A315="","",IFERROR(INDEX(Meetings!$B$6:$B$93,MATCH($A315,Meetings!$A$6:$A$93,0)),"?"))</f>
        <v/>
      </c>
      <c r="C315" s="53" t="str">
        <f>IF($A315="","",IFERROR(INDEX(Meetings!$C$6:$C$93,MATCH($A315,Meetings!$A$6:$A$93,0)),"?"))</f>
        <v/>
      </c>
      <c r="D315" s="52"/>
      <c r="E315" s="54"/>
      <c r="F315" s="55" t="str">
        <f>IF($A315="","",IFERROR(INDEX(Meetings!$F$6:$F$93,MATCH($A315,Meetings!$A$6:$A$93,0)),0))</f>
        <v/>
      </c>
      <c r="G315" s="56"/>
      <c r="H315" s="52"/>
      <c r="I315" s="57" t="str">
        <f t="shared" si="12"/>
        <v/>
      </c>
      <c r="J315" s="57" t="str">
        <f t="shared" si="13"/>
        <v/>
      </c>
      <c r="K315" s="57" t="str">
        <f>IF($A315="","",Settings!$C$5+SUM($J$6:$J315))</f>
        <v/>
      </c>
      <c r="L315" s="57" t="str">
        <f>IF($A315="","",MAX(Settings!$C$5,MAX($K$6:$K315)))</f>
        <v/>
      </c>
      <c r="M315" s="58" t="str">
        <f t="shared" si="14"/>
        <v/>
      </c>
    </row>
    <row r="316" spans="1:13" ht="15" customHeight="1" x14ac:dyDescent="0.25">
      <c r="A316" s="52"/>
      <c r="B316" s="53" t="str">
        <f>IF($A316="","",IFERROR(INDEX(Meetings!$B$6:$B$93,MATCH($A316,Meetings!$A$6:$A$93,0)),"?"))</f>
        <v/>
      </c>
      <c r="C316" s="53" t="str">
        <f>IF($A316="","",IFERROR(INDEX(Meetings!$C$6:$C$93,MATCH($A316,Meetings!$A$6:$A$93,0)),"?"))</f>
        <v/>
      </c>
      <c r="D316" s="52"/>
      <c r="E316" s="54"/>
      <c r="F316" s="55" t="str">
        <f>IF($A316="","",IFERROR(INDEX(Meetings!$F$6:$F$93,MATCH($A316,Meetings!$A$6:$A$93,0)),0))</f>
        <v/>
      </c>
      <c r="G316" s="56"/>
      <c r="H316" s="52"/>
      <c r="I316" s="57" t="str">
        <f t="shared" si="12"/>
        <v/>
      </c>
      <c r="J316" s="57" t="str">
        <f t="shared" si="13"/>
        <v/>
      </c>
      <c r="K316" s="57" t="str">
        <f>IF($A316="","",Settings!$C$5+SUM($J$6:$J316))</f>
        <v/>
      </c>
      <c r="L316" s="57" t="str">
        <f>IF($A316="","",MAX(Settings!$C$5,MAX($K$6:$K316)))</f>
        <v/>
      </c>
      <c r="M316" s="58" t="str">
        <f t="shared" si="14"/>
        <v/>
      </c>
    </row>
    <row r="317" spans="1:13" ht="15" customHeight="1" x14ac:dyDescent="0.25">
      <c r="A317" s="52"/>
      <c r="B317" s="53" t="str">
        <f>IF($A317="","",IFERROR(INDEX(Meetings!$B$6:$B$93,MATCH($A317,Meetings!$A$6:$A$93,0)),"?"))</f>
        <v/>
      </c>
      <c r="C317" s="53" t="str">
        <f>IF($A317="","",IFERROR(INDEX(Meetings!$C$6:$C$93,MATCH($A317,Meetings!$A$6:$A$93,0)),"?"))</f>
        <v/>
      </c>
      <c r="D317" s="52"/>
      <c r="E317" s="54"/>
      <c r="F317" s="55" t="str">
        <f>IF($A317="","",IFERROR(INDEX(Meetings!$F$6:$F$93,MATCH($A317,Meetings!$A$6:$A$93,0)),0))</f>
        <v/>
      </c>
      <c r="G317" s="56"/>
      <c r="H317" s="52"/>
      <c r="I317" s="57" t="str">
        <f t="shared" si="12"/>
        <v/>
      </c>
      <c r="J317" s="57" t="str">
        <f t="shared" si="13"/>
        <v/>
      </c>
      <c r="K317" s="57" t="str">
        <f>IF($A317="","",Settings!$C$5+SUM($J$6:$J317))</f>
        <v/>
      </c>
      <c r="L317" s="57" t="str">
        <f>IF($A317="","",MAX(Settings!$C$5,MAX($K$6:$K317)))</f>
        <v/>
      </c>
      <c r="M317" s="58" t="str">
        <f t="shared" si="14"/>
        <v/>
      </c>
    </row>
    <row r="318" spans="1:13" ht="15" customHeight="1" x14ac:dyDescent="0.25">
      <c r="A318" s="52"/>
      <c r="B318" s="53" t="str">
        <f>IF($A318="","",IFERROR(INDEX(Meetings!$B$6:$B$93,MATCH($A318,Meetings!$A$6:$A$93,0)),"?"))</f>
        <v/>
      </c>
      <c r="C318" s="53" t="str">
        <f>IF($A318="","",IFERROR(INDEX(Meetings!$C$6:$C$93,MATCH($A318,Meetings!$A$6:$A$93,0)),"?"))</f>
        <v/>
      </c>
      <c r="D318" s="52"/>
      <c r="E318" s="54"/>
      <c r="F318" s="55" t="str">
        <f>IF($A318="","",IFERROR(INDEX(Meetings!$F$6:$F$93,MATCH($A318,Meetings!$A$6:$A$93,0)),0))</f>
        <v/>
      </c>
      <c r="G318" s="56"/>
      <c r="H318" s="52"/>
      <c r="I318" s="57" t="str">
        <f t="shared" si="12"/>
        <v/>
      </c>
      <c r="J318" s="57" t="str">
        <f t="shared" si="13"/>
        <v/>
      </c>
      <c r="K318" s="57" t="str">
        <f>IF($A318="","",Settings!$C$5+SUM($J$6:$J318))</f>
        <v/>
      </c>
      <c r="L318" s="57" t="str">
        <f>IF($A318="","",MAX(Settings!$C$5,MAX($K$6:$K318)))</f>
        <v/>
      </c>
      <c r="M318" s="58" t="str">
        <f t="shared" si="14"/>
        <v/>
      </c>
    </row>
    <row r="319" spans="1:13" ht="15" customHeight="1" x14ac:dyDescent="0.25">
      <c r="A319" s="52"/>
      <c r="B319" s="53" t="str">
        <f>IF($A319="","",IFERROR(INDEX(Meetings!$B$6:$B$93,MATCH($A319,Meetings!$A$6:$A$93,0)),"?"))</f>
        <v/>
      </c>
      <c r="C319" s="53" t="str">
        <f>IF($A319="","",IFERROR(INDEX(Meetings!$C$6:$C$93,MATCH($A319,Meetings!$A$6:$A$93,0)),"?"))</f>
        <v/>
      </c>
      <c r="D319" s="52"/>
      <c r="E319" s="54"/>
      <c r="F319" s="55" t="str">
        <f>IF($A319="","",IFERROR(INDEX(Meetings!$F$6:$F$93,MATCH($A319,Meetings!$A$6:$A$93,0)),0))</f>
        <v/>
      </c>
      <c r="G319" s="56"/>
      <c r="H319" s="52"/>
      <c r="I319" s="57" t="str">
        <f t="shared" si="12"/>
        <v/>
      </c>
      <c r="J319" s="57" t="str">
        <f t="shared" si="13"/>
        <v/>
      </c>
      <c r="K319" s="57" t="str">
        <f>IF($A319="","",Settings!$C$5+SUM($J$6:$J319))</f>
        <v/>
      </c>
      <c r="L319" s="57" t="str">
        <f>IF($A319="","",MAX(Settings!$C$5,MAX($K$6:$K319)))</f>
        <v/>
      </c>
      <c r="M319" s="58" t="str">
        <f t="shared" si="14"/>
        <v/>
      </c>
    </row>
    <row r="320" spans="1:13" ht="15" customHeight="1" x14ac:dyDescent="0.25">
      <c r="A320" s="52"/>
      <c r="B320" s="53" t="str">
        <f>IF($A320="","",IFERROR(INDEX(Meetings!$B$6:$B$93,MATCH($A320,Meetings!$A$6:$A$93,0)),"?"))</f>
        <v/>
      </c>
      <c r="C320" s="53" t="str">
        <f>IF($A320="","",IFERROR(INDEX(Meetings!$C$6:$C$93,MATCH($A320,Meetings!$A$6:$A$93,0)),"?"))</f>
        <v/>
      </c>
      <c r="D320" s="52"/>
      <c r="E320" s="54"/>
      <c r="F320" s="55" t="str">
        <f>IF($A320="","",IFERROR(INDEX(Meetings!$F$6:$F$93,MATCH($A320,Meetings!$A$6:$A$93,0)),0))</f>
        <v/>
      </c>
      <c r="G320" s="56"/>
      <c r="H320" s="52"/>
      <c r="I320" s="57" t="str">
        <f t="shared" si="12"/>
        <v/>
      </c>
      <c r="J320" s="57" t="str">
        <f t="shared" si="13"/>
        <v/>
      </c>
      <c r="K320" s="57" t="str">
        <f>IF($A320="","",Settings!$C$5+SUM($J$6:$J320))</f>
        <v/>
      </c>
      <c r="L320" s="57" t="str">
        <f>IF($A320="","",MAX(Settings!$C$5,MAX($K$6:$K320)))</f>
        <v/>
      </c>
      <c r="M320" s="58" t="str">
        <f t="shared" si="14"/>
        <v/>
      </c>
    </row>
    <row r="321" spans="1:13" ht="15" customHeight="1" x14ac:dyDescent="0.25">
      <c r="A321" s="52"/>
      <c r="B321" s="53" t="str">
        <f>IF($A321="","",IFERROR(INDEX(Meetings!$B$6:$B$93,MATCH($A321,Meetings!$A$6:$A$93,0)),"?"))</f>
        <v/>
      </c>
      <c r="C321" s="53" t="str">
        <f>IF($A321="","",IFERROR(INDEX(Meetings!$C$6:$C$93,MATCH($A321,Meetings!$A$6:$A$93,0)),"?"))</f>
        <v/>
      </c>
      <c r="D321" s="52"/>
      <c r="E321" s="54"/>
      <c r="F321" s="55" t="str">
        <f>IF($A321="","",IFERROR(INDEX(Meetings!$F$6:$F$93,MATCH($A321,Meetings!$A$6:$A$93,0)),0))</f>
        <v/>
      </c>
      <c r="G321" s="56"/>
      <c r="H321" s="52"/>
      <c r="I321" s="57" t="str">
        <f t="shared" si="12"/>
        <v/>
      </c>
      <c r="J321" s="57" t="str">
        <f t="shared" si="13"/>
        <v/>
      </c>
      <c r="K321" s="57" t="str">
        <f>IF($A321="","",Settings!$C$5+SUM($J$6:$J321))</f>
        <v/>
      </c>
      <c r="L321" s="57" t="str">
        <f>IF($A321="","",MAX(Settings!$C$5,MAX($K$6:$K321)))</f>
        <v/>
      </c>
      <c r="M321" s="58" t="str">
        <f t="shared" si="14"/>
        <v/>
      </c>
    </row>
    <row r="322" spans="1:13" ht="15" customHeight="1" x14ac:dyDescent="0.25">
      <c r="A322" s="52"/>
      <c r="B322" s="53" t="str">
        <f>IF($A322="","",IFERROR(INDEX(Meetings!$B$6:$B$93,MATCH($A322,Meetings!$A$6:$A$93,0)),"?"))</f>
        <v/>
      </c>
      <c r="C322" s="53" t="str">
        <f>IF($A322="","",IFERROR(INDEX(Meetings!$C$6:$C$93,MATCH($A322,Meetings!$A$6:$A$93,0)),"?"))</f>
        <v/>
      </c>
      <c r="D322" s="52"/>
      <c r="E322" s="54"/>
      <c r="F322" s="55" t="str">
        <f>IF($A322="","",IFERROR(INDEX(Meetings!$F$6:$F$93,MATCH($A322,Meetings!$A$6:$A$93,0)),0))</f>
        <v/>
      </c>
      <c r="G322" s="56"/>
      <c r="H322" s="52"/>
      <c r="I322" s="57" t="str">
        <f t="shared" si="12"/>
        <v/>
      </c>
      <c r="J322" s="57" t="str">
        <f t="shared" si="13"/>
        <v/>
      </c>
      <c r="K322" s="57" t="str">
        <f>IF($A322="","",Settings!$C$5+SUM($J$6:$J322))</f>
        <v/>
      </c>
      <c r="L322" s="57" t="str">
        <f>IF($A322="","",MAX(Settings!$C$5,MAX($K$6:$K322)))</f>
        <v/>
      </c>
      <c r="M322" s="58" t="str">
        <f t="shared" si="14"/>
        <v/>
      </c>
    </row>
    <row r="323" spans="1:13" ht="15" customHeight="1" x14ac:dyDescent="0.25">
      <c r="A323" s="52"/>
      <c r="B323" s="53" t="str">
        <f>IF($A323="","",IFERROR(INDEX(Meetings!$B$6:$B$93,MATCH($A323,Meetings!$A$6:$A$93,0)),"?"))</f>
        <v/>
      </c>
      <c r="C323" s="53" t="str">
        <f>IF($A323="","",IFERROR(INDEX(Meetings!$C$6:$C$93,MATCH($A323,Meetings!$A$6:$A$93,0)),"?"))</f>
        <v/>
      </c>
      <c r="D323" s="52"/>
      <c r="E323" s="54"/>
      <c r="F323" s="55" t="str">
        <f>IF($A323="","",IFERROR(INDEX(Meetings!$F$6:$F$93,MATCH($A323,Meetings!$A$6:$A$93,0)),0))</f>
        <v/>
      </c>
      <c r="G323" s="56"/>
      <c r="H323" s="52"/>
      <c r="I323" s="57" t="str">
        <f t="shared" si="12"/>
        <v/>
      </c>
      <c r="J323" s="57" t="str">
        <f t="shared" si="13"/>
        <v/>
      </c>
      <c r="K323" s="57" t="str">
        <f>IF($A323="","",Settings!$C$5+SUM($J$6:$J323))</f>
        <v/>
      </c>
      <c r="L323" s="57" t="str">
        <f>IF($A323="","",MAX(Settings!$C$5,MAX($K$6:$K323)))</f>
        <v/>
      </c>
      <c r="M323" s="58" t="str">
        <f t="shared" si="14"/>
        <v/>
      </c>
    </row>
    <row r="324" spans="1:13" ht="15" customHeight="1" x14ac:dyDescent="0.25">
      <c r="A324" s="52"/>
      <c r="B324" s="53" t="str">
        <f>IF($A324="","",IFERROR(INDEX(Meetings!$B$6:$B$93,MATCH($A324,Meetings!$A$6:$A$93,0)),"?"))</f>
        <v/>
      </c>
      <c r="C324" s="53" t="str">
        <f>IF($A324="","",IFERROR(INDEX(Meetings!$C$6:$C$93,MATCH($A324,Meetings!$A$6:$A$93,0)),"?"))</f>
        <v/>
      </c>
      <c r="D324" s="52"/>
      <c r="E324" s="54"/>
      <c r="F324" s="55" t="str">
        <f>IF($A324="","",IFERROR(INDEX(Meetings!$F$6:$F$93,MATCH($A324,Meetings!$A$6:$A$93,0)),0))</f>
        <v/>
      </c>
      <c r="G324" s="56"/>
      <c r="H324" s="52"/>
      <c r="I324" s="57" t="str">
        <f t="shared" si="12"/>
        <v/>
      </c>
      <c r="J324" s="57" t="str">
        <f t="shared" si="13"/>
        <v/>
      </c>
      <c r="K324" s="57" t="str">
        <f>IF($A324="","",Settings!$C$5+SUM($J$6:$J324))</f>
        <v/>
      </c>
      <c r="L324" s="57" t="str">
        <f>IF($A324="","",MAX(Settings!$C$5,MAX($K$6:$K324)))</f>
        <v/>
      </c>
      <c r="M324" s="58" t="str">
        <f t="shared" si="14"/>
        <v/>
      </c>
    </row>
    <row r="325" spans="1:13" ht="15" customHeight="1" x14ac:dyDescent="0.25">
      <c r="A325" s="52"/>
      <c r="B325" s="53" t="str">
        <f>IF($A325="","",IFERROR(INDEX(Meetings!$B$6:$B$93,MATCH($A325,Meetings!$A$6:$A$93,0)),"?"))</f>
        <v/>
      </c>
      <c r="C325" s="53" t="str">
        <f>IF($A325="","",IFERROR(INDEX(Meetings!$C$6:$C$93,MATCH($A325,Meetings!$A$6:$A$93,0)),"?"))</f>
        <v/>
      </c>
      <c r="D325" s="52"/>
      <c r="E325" s="54"/>
      <c r="F325" s="55" t="str">
        <f>IF($A325="","",IFERROR(INDEX(Meetings!$F$6:$F$93,MATCH($A325,Meetings!$A$6:$A$93,0)),0))</f>
        <v/>
      </c>
      <c r="G325" s="56"/>
      <c r="H325" s="52"/>
      <c r="I325" s="57" t="str">
        <f t="shared" si="12"/>
        <v/>
      </c>
      <c r="J325" s="57" t="str">
        <f t="shared" si="13"/>
        <v/>
      </c>
      <c r="K325" s="57" t="str">
        <f>IF($A325="","",Settings!$C$5+SUM($J$6:$J325))</f>
        <v/>
      </c>
      <c r="L325" s="57" t="str">
        <f>IF($A325="","",MAX(Settings!$C$5,MAX($K$6:$K325)))</f>
        <v/>
      </c>
      <c r="M325" s="58" t="str">
        <f t="shared" si="14"/>
        <v/>
      </c>
    </row>
    <row r="326" spans="1:13" ht="15" customHeight="1" x14ac:dyDescent="0.25">
      <c r="A326" s="52"/>
      <c r="B326" s="53" t="str">
        <f>IF($A326="","",IFERROR(INDEX(Meetings!$B$6:$B$93,MATCH($A326,Meetings!$A$6:$A$93,0)),"?"))</f>
        <v/>
      </c>
      <c r="C326" s="53" t="str">
        <f>IF($A326="","",IFERROR(INDEX(Meetings!$C$6:$C$93,MATCH($A326,Meetings!$A$6:$A$93,0)),"?"))</f>
        <v/>
      </c>
      <c r="D326" s="52"/>
      <c r="E326" s="54"/>
      <c r="F326" s="55" t="str">
        <f>IF($A326="","",IFERROR(INDEX(Meetings!$F$6:$F$93,MATCH($A326,Meetings!$A$6:$A$93,0)),0))</f>
        <v/>
      </c>
      <c r="G326" s="56"/>
      <c r="H326" s="52"/>
      <c r="I326" s="57" t="str">
        <f t="shared" ref="I326:I389" si="15">IF($A326="","",IF(UPPER($H326&amp;"")="NR",$F326,IF($H326=1,ROUND($F326*$G326,2),0)))</f>
        <v/>
      </c>
      <c r="J326" s="57" t="str">
        <f t="shared" ref="J326:J389" si="16">IF($A326="","",$I326-$F326)</f>
        <v/>
      </c>
      <c r="K326" s="57" t="str">
        <f>IF($A326="","",Settings!$C$5+SUM($J$6:$J326))</f>
        <v/>
      </c>
      <c r="L326" s="57" t="str">
        <f>IF($A326="","",MAX(Settings!$C$5,MAX($K$6:$K326)))</f>
        <v/>
      </c>
      <c r="M326" s="58" t="str">
        <f t="shared" ref="M326:M389" si="17">IF($A326="","",IF($L326&lt;=0,0,($L326-$K326)/$L326))</f>
        <v/>
      </c>
    </row>
    <row r="327" spans="1:13" ht="15" customHeight="1" x14ac:dyDescent="0.25">
      <c r="A327" s="52"/>
      <c r="B327" s="53" t="str">
        <f>IF($A327="","",IFERROR(INDEX(Meetings!$B$6:$B$93,MATCH($A327,Meetings!$A$6:$A$93,0)),"?"))</f>
        <v/>
      </c>
      <c r="C327" s="53" t="str">
        <f>IF($A327="","",IFERROR(INDEX(Meetings!$C$6:$C$93,MATCH($A327,Meetings!$A$6:$A$93,0)),"?"))</f>
        <v/>
      </c>
      <c r="D327" s="52"/>
      <c r="E327" s="54"/>
      <c r="F327" s="55" t="str">
        <f>IF($A327="","",IFERROR(INDEX(Meetings!$F$6:$F$93,MATCH($A327,Meetings!$A$6:$A$93,0)),0))</f>
        <v/>
      </c>
      <c r="G327" s="56"/>
      <c r="H327" s="52"/>
      <c r="I327" s="57" t="str">
        <f t="shared" si="15"/>
        <v/>
      </c>
      <c r="J327" s="57" t="str">
        <f t="shared" si="16"/>
        <v/>
      </c>
      <c r="K327" s="57" t="str">
        <f>IF($A327="","",Settings!$C$5+SUM($J$6:$J327))</f>
        <v/>
      </c>
      <c r="L327" s="57" t="str">
        <f>IF($A327="","",MAX(Settings!$C$5,MAX($K$6:$K327)))</f>
        <v/>
      </c>
      <c r="M327" s="58" t="str">
        <f t="shared" si="17"/>
        <v/>
      </c>
    </row>
    <row r="328" spans="1:13" ht="15" customHeight="1" x14ac:dyDescent="0.25">
      <c r="A328" s="52"/>
      <c r="B328" s="53" t="str">
        <f>IF($A328="","",IFERROR(INDEX(Meetings!$B$6:$B$93,MATCH($A328,Meetings!$A$6:$A$93,0)),"?"))</f>
        <v/>
      </c>
      <c r="C328" s="53" t="str">
        <f>IF($A328="","",IFERROR(INDEX(Meetings!$C$6:$C$93,MATCH($A328,Meetings!$A$6:$A$93,0)),"?"))</f>
        <v/>
      </c>
      <c r="D328" s="52"/>
      <c r="E328" s="54"/>
      <c r="F328" s="55" t="str">
        <f>IF($A328="","",IFERROR(INDEX(Meetings!$F$6:$F$93,MATCH($A328,Meetings!$A$6:$A$93,0)),0))</f>
        <v/>
      </c>
      <c r="G328" s="56"/>
      <c r="H328" s="52"/>
      <c r="I328" s="57" t="str">
        <f t="shared" si="15"/>
        <v/>
      </c>
      <c r="J328" s="57" t="str">
        <f t="shared" si="16"/>
        <v/>
      </c>
      <c r="K328" s="57" t="str">
        <f>IF($A328="","",Settings!$C$5+SUM($J$6:$J328))</f>
        <v/>
      </c>
      <c r="L328" s="57" t="str">
        <f>IF($A328="","",MAX(Settings!$C$5,MAX($K$6:$K328)))</f>
        <v/>
      </c>
      <c r="M328" s="58" t="str">
        <f t="shared" si="17"/>
        <v/>
      </c>
    </row>
    <row r="329" spans="1:13" ht="15" customHeight="1" x14ac:dyDescent="0.25">
      <c r="A329" s="52"/>
      <c r="B329" s="53" t="str">
        <f>IF($A329="","",IFERROR(INDEX(Meetings!$B$6:$B$93,MATCH($A329,Meetings!$A$6:$A$93,0)),"?"))</f>
        <v/>
      </c>
      <c r="C329" s="53" t="str">
        <f>IF($A329="","",IFERROR(INDEX(Meetings!$C$6:$C$93,MATCH($A329,Meetings!$A$6:$A$93,0)),"?"))</f>
        <v/>
      </c>
      <c r="D329" s="52"/>
      <c r="E329" s="54"/>
      <c r="F329" s="55" t="str">
        <f>IF($A329="","",IFERROR(INDEX(Meetings!$F$6:$F$93,MATCH($A329,Meetings!$A$6:$A$93,0)),0))</f>
        <v/>
      </c>
      <c r="G329" s="56"/>
      <c r="H329" s="52"/>
      <c r="I329" s="57" t="str">
        <f t="shared" si="15"/>
        <v/>
      </c>
      <c r="J329" s="57" t="str">
        <f t="shared" si="16"/>
        <v/>
      </c>
      <c r="K329" s="57" t="str">
        <f>IF($A329="","",Settings!$C$5+SUM($J$6:$J329))</f>
        <v/>
      </c>
      <c r="L329" s="57" t="str">
        <f>IF($A329="","",MAX(Settings!$C$5,MAX($K$6:$K329)))</f>
        <v/>
      </c>
      <c r="M329" s="58" t="str">
        <f t="shared" si="17"/>
        <v/>
      </c>
    </row>
    <row r="330" spans="1:13" ht="15" customHeight="1" x14ac:dyDescent="0.25">
      <c r="A330" s="52"/>
      <c r="B330" s="53" t="str">
        <f>IF($A330="","",IFERROR(INDEX(Meetings!$B$6:$B$93,MATCH($A330,Meetings!$A$6:$A$93,0)),"?"))</f>
        <v/>
      </c>
      <c r="C330" s="53" t="str">
        <f>IF($A330="","",IFERROR(INDEX(Meetings!$C$6:$C$93,MATCH($A330,Meetings!$A$6:$A$93,0)),"?"))</f>
        <v/>
      </c>
      <c r="D330" s="52"/>
      <c r="E330" s="54"/>
      <c r="F330" s="55" t="str">
        <f>IF($A330="","",IFERROR(INDEX(Meetings!$F$6:$F$93,MATCH($A330,Meetings!$A$6:$A$93,0)),0))</f>
        <v/>
      </c>
      <c r="G330" s="56"/>
      <c r="H330" s="52"/>
      <c r="I330" s="57" t="str">
        <f t="shared" si="15"/>
        <v/>
      </c>
      <c r="J330" s="57" t="str">
        <f t="shared" si="16"/>
        <v/>
      </c>
      <c r="K330" s="57" t="str">
        <f>IF($A330="","",Settings!$C$5+SUM($J$6:$J330))</f>
        <v/>
      </c>
      <c r="L330" s="57" t="str">
        <f>IF($A330="","",MAX(Settings!$C$5,MAX($K$6:$K330)))</f>
        <v/>
      </c>
      <c r="M330" s="58" t="str">
        <f t="shared" si="17"/>
        <v/>
      </c>
    </row>
    <row r="331" spans="1:13" ht="15" customHeight="1" x14ac:dyDescent="0.25">
      <c r="A331" s="52"/>
      <c r="B331" s="53" t="str">
        <f>IF($A331="","",IFERROR(INDEX(Meetings!$B$6:$B$93,MATCH($A331,Meetings!$A$6:$A$93,0)),"?"))</f>
        <v/>
      </c>
      <c r="C331" s="53" t="str">
        <f>IF($A331="","",IFERROR(INDEX(Meetings!$C$6:$C$93,MATCH($A331,Meetings!$A$6:$A$93,0)),"?"))</f>
        <v/>
      </c>
      <c r="D331" s="52"/>
      <c r="E331" s="54"/>
      <c r="F331" s="55" t="str">
        <f>IF($A331="","",IFERROR(INDEX(Meetings!$F$6:$F$93,MATCH($A331,Meetings!$A$6:$A$93,0)),0))</f>
        <v/>
      </c>
      <c r="G331" s="56"/>
      <c r="H331" s="52"/>
      <c r="I331" s="57" t="str">
        <f t="shared" si="15"/>
        <v/>
      </c>
      <c r="J331" s="57" t="str">
        <f t="shared" si="16"/>
        <v/>
      </c>
      <c r="K331" s="57" t="str">
        <f>IF($A331="","",Settings!$C$5+SUM($J$6:$J331))</f>
        <v/>
      </c>
      <c r="L331" s="57" t="str">
        <f>IF($A331="","",MAX(Settings!$C$5,MAX($K$6:$K331)))</f>
        <v/>
      </c>
      <c r="M331" s="58" t="str">
        <f t="shared" si="17"/>
        <v/>
      </c>
    </row>
    <row r="332" spans="1:13" ht="15" customHeight="1" x14ac:dyDescent="0.25">
      <c r="A332" s="52"/>
      <c r="B332" s="53" t="str">
        <f>IF($A332="","",IFERROR(INDEX(Meetings!$B$6:$B$93,MATCH($A332,Meetings!$A$6:$A$93,0)),"?"))</f>
        <v/>
      </c>
      <c r="C332" s="53" t="str">
        <f>IF($A332="","",IFERROR(INDEX(Meetings!$C$6:$C$93,MATCH($A332,Meetings!$A$6:$A$93,0)),"?"))</f>
        <v/>
      </c>
      <c r="D332" s="52"/>
      <c r="E332" s="54"/>
      <c r="F332" s="55" t="str">
        <f>IF($A332="","",IFERROR(INDEX(Meetings!$F$6:$F$93,MATCH($A332,Meetings!$A$6:$A$93,0)),0))</f>
        <v/>
      </c>
      <c r="G332" s="56"/>
      <c r="H332" s="52"/>
      <c r="I332" s="57" t="str">
        <f t="shared" si="15"/>
        <v/>
      </c>
      <c r="J332" s="57" t="str">
        <f t="shared" si="16"/>
        <v/>
      </c>
      <c r="K332" s="57" t="str">
        <f>IF($A332="","",Settings!$C$5+SUM($J$6:$J332))</f>
        <v/>
      </c>
      <c r="L332" s="57" t="str">
        <f>IF($A332="","",MAX(Settings!$C$5,MAX($K$6:$K332)))</f>
        <v/>
      </c>
      <c r="M332" s="58" t="str">
        <f t="shared" si="17"/>
        <v/>
      </c>
    </row>
    <row r="333" spans="1:13" ht="15" customHeight="1" x14ac:dyDescent="0.25">
      <c r="A333" s="52"/>
      <c r="B333" s="53" t="str">
        <f>IF($A333="","",IFERROR(INDEX(Meetings!$B$6:$B$93,MATCH($A333,Meetings!$A$6:$A$93,0)),"?"))</f>
        <v/>
      </c>
      <c r="C333" s="53" t="str">
        <f>IF($A333="","",IFERROR(INDEX(Meetings!$C$6:$C$93,MATCH($A333,Meetings!$A$6:$A$93,0)),"?"))</f>
        <v/>
      </c>
      <c r="D333" s="52"/>
      <c r="E333" s="54"/>
      <c r="F333" s="55" t="str">
        <f>IF($A333="","",IFERROR(INDEX(Meetings!$F$6:$F$93,MATCH($A333,Meetings!$A$6:$A$93,0)),0))</f>
        <v/>
      </c>
      <c r="G333" s="56"/>
      <c r="H333" s="52"/>
      <c r="I333" s="57" t="str">
        <f t="shared" si="15"/>
        <v/>
      </c>
      <c r="J333" s="57" t="str">
        <f t="shared" si="16"/>
        <v/>
      </c>
      <c r="K333" s="57" t="str">
        <f>IF($A333="","",Settings!$C$5+SUM($J$6:$J333))</f>
        <v/>
      </c>
      <c r="L333" s="57" t="str">
        <f>IF($A333="","",MAX(Settings!$C$5,MAX($K$6:$K333)))</f>
        <v/>
      </c>
      <c r="M333" s="58" t="str">
        <f t="shared" si="17"/>
        <v/>
      </c>
    </row>
    <row r="334" spans="1:13" ht="15" customHeight="1" x14ac:dyDescent="0.25">
      <c r="A334" s="52"/>
      <c r="B334" s="53" t="str">
        <f>IF($A334="","",IFERROR(INDEX(Meetings!$B$6:$B$93,MATCH($A334,Meetings!$A$6:$A$93,0)),"?"))</f>
        <v/>
      </c>
      <c r="C334" s="53" t="str">
        <f>IF($A334="","",IFERROR(INDEX(Meetings!$C$6:$C$93,MATCH($A334,Meetings!$A$6:$A$93,0)),"?"))</f>
        <v/>
      </c>
      <c r="D334" s="52"/>
      <c r="E334" s="54"/>
      <c r="F334" s="55" t="str">
        <f>IF($A334="","",IFERROR(INDEX(Meetings!$F$6:$F$93,MATCH($A334,Meetings!$A$6:$A$93,0)),0))</f>
        <v/>
      </c>
      <c r="G334" s="56"/>
      <c r="H334" s="52"/>
      <c r="I334" s="57" t="str">
        <f t="shared" si="15"/>
        <v/>
      </c>
      <c r="J334" s="57" t="str">
        <f t="shared" si="16"/>
        <v/>
      </c>
      <c r="K334" s="57" t="str">
        <f>IF($A334="","",Settings!$C$5+SUM($J$6:$J334))</f>
        <v/>
      </c>
      <c r="L334" s="57" t="str">
        <f>IF($A334="","",MAX(Settings!$C$5,MAX($K$6:$K334)))</f>
        <v/>
      </c>
      <c r="M334" s="58" t="str">
        <f t="shared" si="17"/>
        <v/>
      </c>
    </row>
    <row r="335" spans="1:13" ht="15" customHeight="1" x14ac:dyDescent="0.25">
      <c r="A335" s="52"/>
      <c r="B335" s="53" t="str">
        <f>IF($A335="","",IFERROR(INDEX(Meetings!$B$6:$B$93,MATCH($A335,Meetings!$A$6:$A$93,0)),"?"))</f>
        <v/>
      </c>
      <c r="C335" s="53" t="str">
        <f>IF($A335="","",IFERROR(INDEX(Meetings!$C$6:$C$93,MATCH($A335,Meetings!$A$6:$A$93,0)),"?"))</f>
        <v/>
      </c>
      <c r="D335" s="52"/>
      <c r="E335" s="54"/>
      <c r="F335" s="55" t="str">
        <f>IF($A335="","",IFERROR(INDEX(Meetings!$F$6:$F$93,MATCH($A335,Meetings!$A$6:$A$93,0)),0))</f>
        <v/>
      </c>
      <c r="G335" s="56"/>
      <c r="H335" s="52"/>
      <c r="I335" s="57" t="str">
        <f t="shared" si="15"/>
        <v/>
      </c>
      <c r="J335" s="57" t="str">
        <f t="shared" si="16"/>
        <v/>
      </c>
      <c r="K335" s="57" t="str">
        <f>IF($A335="","",Settings!$C$5+SUM($J$6:$J335))</f>
        <v/>
      </c>
      <c r="L335" s="57" t="str">
        <f>IF($A335="","",MAX(Settings!$C$5,MAX($K$6:$K335)))</f>
        <v/>
      </c>
      <c r="M335" s="58" t="str">
        <f t="shared" si="17"/>
        <v/>
      </c>
    </row>
    <row r="336" spans="1:13" ht="15" customHeight="1" x14ac:dyDescent="0.25">
      <c r="A336" s="52"/>
      <c r="B336" s="53" t="str">
        <f>IF($A336="","",IFERROR(INDEX(Meetings!$B$6:$B$93,MATCH($A336,Meetings!$A$6:$A$93,0)),"?"))</f>
        <v/>
      </c>
      <c r="C336" s="53" t="str">
        <f>IF($A336="","",IFERROR(INDEX(Meetings!$C$6:$C$93,MATCH($A336,Meetings!$A$6:$A$93,0)),"?"))</f>
        <v/>
      </c>
      <c r="D336" s="52"/>
      <c r="E336" s="54"/>
      <c r="F336" s="55" t="str">
        <f>IF($A336="","",IFERROR(INDEX(Meetings!$F$6:$F$93,MATCH($A336,Meetings!$A$6:$A$93,0)),0))</f>
        <v/>
      </c>
      <c r="G336" s="56"/>
      <c r="H336" s="52"/>
      <c r="I336" s="57" t="str">
        <f t="shared" si="15"/>
        <v/>
      </c>
      <c r="J336" s="57" t="str">
        <f t="shared" si="16"/>
        <v/>
      </c>
      <c r="K336" s="57" t="str">
        <f>IF($A336="","",Settings!$C$5+SUM($J$6:$J336))</f>
        <v/>
      </c>
      <c r="L336" s="57" t="str">
        <f>IF($A336="","",MAX(Settings!$C$5,MAX($K$6:$K336)))</f>
        <v/>
      </c>
      <c r="M336" s="58" t="str">
        <f t="shared" si="17"/>
        <v/>
      </c>
    </row>
    <row r="337" spans="1:13" ht="15" customHeight="1" x14ac:dyDescent="0.25">
      <c r="A337" s="52"/>
      <c r="B337" s="53" t="str">
        <f>IF($A337="","",IFERROR(INDEX(Meetings!$B$6:$B$93,MATCH($A337,Meetings!$A$6:$A$93,0)),"?"))</f>
        <v/>
      </c>
      <c r="C337" s="53" t="str">
        <f>IF($A337="","",IFERROR(INDEX(Meetings!$C$6:$C$93,MATCH($A337,Meetings!$A$6:$A$93,0)),"?"))</f>
        <v/>
      </c>
      <c r="D337" s="52"/>
      <c r="E337" s="54"/>
      <c r="F337" s="55" t="str">
        <f>IF($A337="","",IFERROR(INDEX(Meetings!$F$6:$F$93,MATCH($A337,Meetings!$A$6:$A$93,0)),0))</f>
        <v/>
      </c>
      <c r="G337" s="56"/>
      <c r="H337" s="52"/>
      <c r="I337" s="57" t="str">
        <f t="shared" si="15"/>
        <v/>
      </c>
      <c r="J337" s="57" t="str">
        <f t="shared" si="16"/>
        <v/>
      </c>
      <c r="K337" s="57" t="str">
        <f>IF($A337="","",Settings!$C$5+SUM($J$6:$J337))</f>
        <v/>
      </c>
      <c r="L337" s="57" t="str">
        <f>IF($A337="","",MAX(Settings!$C$5,MAX($K$6:$K337)))</f>
        <v/>
      </c>
      <c r="M337" s="58" t="str">
        <f t="shared" si="17"/>
        <v/>
      </c>
    </row>
    <row r="338" spans="1:13" ht="15" customHeight="1" x14ac:dyDescent="0.25">
      <c r="A338" s="52"/>
      <c r="B338" s="53" t="str">
        <f>IF($A338="","",IFERROR(INDEX(Meetings!$B$6:$B$93,MATCH($A338,Meetings!$A$6:$A$93,0)),"?"))</f>
        <v/>
      </c>
      <c r="C338" s="53" t="str">
        <f>IF($A338="","",IFERROR(INDEX(Meetings!$C$6:$C$93,MATCH($A338,Meetings!$A$6:$A$93,0)),"?"))</f>
        <v/>
      </c>
      <c r="D338" s="52"/>
      <c r="E338" s="54"/>
      <c r="F338" s="55" t="str">
        <f>IF($A338="","",IFERROR(INDEX(Meetings!$F$6:$F$93,MATCH($A338,Meetings!$A$6:$A$93,0)),0))</f>
        <v/>
      </c>
      <c r="G338" s="56"/>
      <c r="H338" s="52"/>
      <c r="I338" s="57" t="str">
        <f t="shared" si="15"/>
        <v/>
      </c>
      <c r="J338" s="57" t="str">
        <f t="shared" si="16"/>
        <v/>
      </c>
      <c r="K338" s="57" t="str">
        <f>IF($A338="","",Settings!$C$5+SUM($J$6:$J338))</f>
        <v/>
      </c>
      <c r="L338" s="57" t="str">
        <f>IF($A338="","",MAX(Settings!$C$5,MAX($K$6:$K338)))</f>
        <v/>
      </c>
      <c r="M338" s="58" t="str">
        <f t="shared" si="17"/>
        <v/>
      </c>
    </row>
    <row r="339" spans="1:13" ht="15" customHeight="1" x14ac:dyDescent="0.25">
      <c r="A339" s="52"/>
      <c r="B339" s="53" t="str">
        <f>IF($A339="","",IFERROR(INDEX(Meetings!$B$6:$B$93,MATCH($A339,Meetings!$A$6:$A$93,0)),"?"))</f>
        <v/>
      </c>
      <c r="C339" s="53" t="str">
        <f>IF($A339="","",IFERROR(INDEX(Meetings!$C$6:$C$93,MATCH($A339,Meetings!$A$6:$A$93,0)),"?"))</f>
        <v/>
      </c>
      <c r="D339" s="52"/>
      <c r="E339" s="54"/>
      <c r="F339" s="55" t="str">
        <f>IF($A339="","",IFERROR(INDEX(Meetings!$F$6:$F$93,MATCH($A339,Meetings!$A$6:$A$93,0)),0))</f>
        <v/>
      </c>
      <c r="G339" s="56"/>
      <c r="H339" s="52"/>
      <c r="I339" s="57" t="str">
        <f t="shared" si="15"/>
        <v/>
      </c>
      <c r="J339" s="57" t="str">
        <f t="shared" si="16"/>
        <v/>
      </c>
      <c r="K339" s="57" t="str">
        <f>IF($A339="","",Settings!$C$5+SUM($J$6:$J339))</f>
        <v/>
      </c>
      <c r="L339" s="57" t="str">
        <f>IF($A339="","",MAX(Settings!$C$5,MAX($K$6:$K339)))</f>
        <v/>
      </c>
      <c r="M339" s="58" t="str">
        <f t="shared" si="17"/>
        <v/>
      </c>
    </row>
    <row r="340" spans="1:13" ht="15" customHeight="1" x14ac:dyDescent="0.25">
      <c r="A340" s="52"/>
      <c r="B340" s="53" t="str">
        <f>IF($A340="","",IFERROR(INDEX(Meetings!$B$6:$B$93,MATCH($A340,Meetings!$A$6:$A$93,0)),"?"))</f>
        <v/>
      </c>
      <c r="C340" s="53" t="str">
        <f>IF($A340="","",IFERROR(INDEX(Meetings!$C$6:$C$93,MATCH($A340,Meetings!$A$6:$A$93,0)),"?"))</f>
        <v/>
      </c>
      <c r="D340" s="52"/>
      <c r="E340" s="54"/>
      <c r="F340" s="55" t="str">
        <f>IF($A340="","",IFERROR(INDEX(Meetings!$F$6:$F$93,MATCH($A340,Meetings!$A$6:$A$93,0)),0))</f>
        <v/>
      </c>
      <c r="G340" s="56"/>
      <c r="H340" s="52"/>
      <c r="I340" s="57" t="str">
        <f t="shared" si="15"/>
        <v/>
      </c>
      <c r="J340" s="57" t="str">
        <f t="shared" si="16"/>
        <v/>
      </c>
      <c r="K340" s="57" t="str">
        <f>IF($A340="","",Settings!$C$5+SUM($J$6:$J340))</f>
        <v/>
      </c>
      <c r="L340" s="57" t="str">
        <f>IF($A340="","",MAX(Settings!$C$5,MAX($K$6:$K340)))</f>
        <v/>
      </c>
      <c r="M340" s="58" t="str">
        <f t="shared" si="17"/>
        <v/>
      </c>
    </row>
    <row r="341" spans="1:13" ht="15" customHeight="1" x14ac:dyDescent="0.25">
      <c r="A341" s="52"/>
      <c r="B341" s="53" t="str">
        <f>IF($A341="","",IFERROR(INDEX(Meetings!$B$6:$B$93,MATCH($A341,Meetings!$A$6:$A$93,0)),"?"))</f>
        <v/>
      </c>
      <c r="C341" s="53" t="str">
        <f>IF($A341="","",IFERROR(INDEX(Meetings!$C$6:$C$93,MATCH($A341,Meetings!$A$6:$A$93,0)),"?"))</f>
        <v/>
      </c>
      <c r="D341" s="52"/>
      <c r="E341" s="54"/>
      <c r="F341" s="55" t="str">
        <f>IF($A341="","",IFERROR(INDEX(Meetings!$F$6:$F$93,MATCH($A341,Meetings!$A$6:$A$93,0)),0))</f>
        <v/>
      </c>
      <c r="G341" s="56"/>
      <c r="H341" s="52"/>
      <c r="I341" s="57" t="str">
        <f t="shared" si="15"/>
        <v/>
      </c>
      <c r="J341" s="57" t="str">
        <f t="shared" si="16"/>
        <v/>
      </c>
      <c r="K341" s="57" t="str">
        <f>IF($A341="","",Settings!$C$5+SUM($J$6:$J341))</f>
        <v/>
      </c>
      <c r="L341" s="57" t="str">
        <f>IF($A341="","",MAX(Settings!$C$5,MAX($K$6:$K341)))</f>
        <v/>
      </c>
      <c r="M341" s="58" t="str">
        <f t="shared" si="17"/>
        <v/>
      </c>
    </row>
    <row r="342" spans="1:13" ht="15" customHeight="1" x14ac:dyDescent="0.25">
      <c r="A342" s="52"/>
      <c r="B342" s="53" t="str">
        <f>IF($A342="","",IFERROR(INDEX(Meetings!$B$6:$B$93,MATCH($A342,Meetings!$A$6:$A$93,0)),"?"))</f>
        <v/>
      </c>
      <c r="C342" s="53" t="str">
        <f>IF($A342="","",IFERROR(INDEX(Meetings!$C$6:$C$93,MATCH($A342,Meetings!$A$6:$A$93,0)),"?"))</f>
        <v/>
      </c>
      <c r="D342" s="52"/>
      <c r="E342" s="54"/>
      <c r="F342" s="55" t="str">
        <f>IF($A342="","",IFERROR(INDEX(Meetings!$F$6:$F$93,MATCH($A342,Meetings!$A$6:$A$93,0)),0))</f>
        <v/>
      </c>
      <c r="G342" s="56"/>
      <c r="H342" s="52"/>
      <c r="I342" s="57" t="str">
        <f t="shared" si="15"/>
        <v/>
      </c>
      <c r="J342" s="57" t="str">
        <f t="shared" si="16"/>
        <v/>
      </c>
      <c r="K342" s="57" t="str">
        <f>IF($A342="","",Settings!$C$5+SUM($J$6:$J342))</f>
        <v/>
      </c>
      <c r="L342" s="57" t="str">
        <f>IF($A342="","",MAX(Settings!$C$5,MAX($K$6:$K342)))</f>
        <v/>
      </c>
      <c r="M342" s="58" t="str">
        <f t="shared" si="17"/>
        <v/>
      </c>
    </row>
    <row r="343" spans="1:13" ht="15" customHeight="1" x14ac:dyDescent="0.25">
      <c r="A343" s="52"/>
      <c r="B343" s="53" t="str">
        <f>IF($A343="","",IFERROR(INDEX(Meetings!$B$6:$B$93,MATCH($A343,Meetings!$A$6:$A$93,0)),"?"))</f>
        <v/>
      </c>
      <c r="C343" s="53" t="str">
        <f>IF($A343="","",IFERROR(INDEX(Meetings!$C$6:$C$93,MATCH($A343,Meetings!$A$6:$A$93,0)),"?"))</f>
        <v/>
      </c>
      <c r="D343" s="52"/>
      <c r="E343" s="54"/>
      <c r="F343" s="55" t="str">
        <f>IF($A343="","",IFERROR(INDEX(Meetings!$F$6:$F$93,MATCH($A343,Meetings!$A$6:$A$93,0)),0))</f>
        <v/>
      </c>
      <c r="G343" s="56"/>
      <c r="H343" s="52"/>
      <c r="I343" s="57" t="str">
        <f t="shared" si="15"/>
        <v/>
      </c>
      <c r="J343" s="57" t="str">
        <f t="shared" si="16"/>
        <v/>
      </c>
      <c r="K343" s="57" t="str">
        <f>IF($A343="","",Settings!$C$5+SUM($J$6:$J343))</f>
        <v/>
      </c>
      <c r="L343" s="57" t="str">
        <f>IF($A343="","",MAX(Settings!$C$5,MAX($K$6:$K343)))</f>
        <v/>
      </c>
      <c r="M343" s="58" t="str">
        <f t="shared" si="17"/>
        <v/>
      </c>
    </row>
    <row r="344" spans="1:13" ht="15" customHeight="1" x14ac:dyDescent="0.25">
      <c r="A344" s="52"/>
      <c r="B344" s="53" t="str">
        <f>IF($A344="","",IFERROR(INDEX(Meetings!$B$6:$B$93,MATCH($A344,Meetings!$A$6:$A$93,0)),"?"))</f>
        <v/>
      </c>
      <c r="C344" s="53" t="str">
        <f>IF($A344="","",IFERROR(INDEX(Meetings!$C$6:$C$93,MATCH($A344,Meetings!$A$6:$A$93,0)),"?"))</f>
        <v/>
      </c>
      <c r="D344" s="52"/>
      <c r="E344" s="54"/>
      <c r="F344" s="55" t="str">
        <f>IF($A344="","",IFERROR(INDEX(Meetings!$F$6:$F$93,MATCH($A344,Meetings!$A$6:$A$93,0)),0))</f>
        <v/>
      </c>
      <c r="G344" s="56"/>
      <c r="H344" s="52"/>
      <c r="I344" s="57" t="str">
        <f t="shared" si="15"/>
        <v/>
      </c>
      <c r="J344" s="57" t="str">
        <f t="shared" si="16"/>
        <v/>
      </c>
      <c r="K344" s="57" t="str">
        <f>IF($A344="","",Settings!$C$5+SUM($J$6:$J344))</f>
        <v/>
      </c>
      <c r="L344" s="57" t="str">
        <f>IF($A344="","",MAX(Settings!$C$5,MAX($K$6:$K344)))</f>
        <v/>
      </c>
      <c r="M344" s="58" t="str">
        <f t="shared" si="17"/>
        <v/>
      </c>
    </row>
    <row r="345" spans="1:13" ht="15" customHeight="1" x14ac:dyDescent="0.25">
      <c r="A345" s="52"/>
      <c r="B345" s="53" t="str">
        <f>IF($A345="","",IFERROR(INDEX(Meetings!$B$6:$B$93,MATCH($A345,Meetings!$A$6:$A$93,0)),"?"))</f>
        <v/>
      </c>
      <c r="C345" s="53" t="str">
        <f>IF($A345="","",IFERROR(INDEX(Meetings!$C$6:$C$93,MATCH($A345,Meetings!$A$6:$A$93,0)),"?"))</f>
        <v/>
      </c>
      <c r="D345" s="52"/>
      <c r="E345" s="54"/>
      <c r="F345" s="55" t="str">
        <f>IF($A345="","",IFERROR(INDEX(Meetings!$F$6:$F$93,MATCH($A345,Meetings!$A$6:$A$93,0)),0))</f>
        <v/>
      </c>
      <c r="G345" s="56"/>
      <c r="H345" s="52"/>
      <c r="I345" s="57" t="str">
        <f t="shared" si="15"/>
        <v/>
      </c>
      <c r="J345" s="57" t="str">
        <f t="shared" si="16"/>
        <v/>
      </c>
      <c r="K345" s="57" t="str">
        <f>IF($A345="","",Settings!$C$5+SUM($J$6:$J345))</f>
        <v/>
      </c>
      <c r="L345" s="57" t="str">
        <f>IF($A345="","",MAX(Settings!$C$5,MAX($K$6:$K345)))</f>
        <v/>
      </c>
      <c r="M345" s="58" t="str">
        <f t="shared" si="17"/>
        <v/>
      </c>
    </row>
    <row r="346" spans="1:13" ht="15" customHeight="1" x14ac:dyDescent="0.25">
      <c r="A346" s="52"/>
      <c r="B346" s="53" t="str">
        <f>IF($A346="","",IFERROR(INDEX(Meetings!$B$6:$B$93,MATCH($A346,Meetings!$A$6:$A$93,0)),"?"))</f>
        <v/>
      </c>
      <c r="C346" s="53" t="str">
        <f>IF($A346="","",IFERROR(INDEX(Meetings!$C$6:$C$93,MATCH($A346,Meetings!$A$6:$A$93,0)),"?"))</f>
        <v/>
      </c>
      <c r="D346" s="52"/>
      <c r="E346" s="54"/>
      <c r="F346" s="55" t="str">
        <f>IF($A346="","",IFERROR(INDEX(Meetings!$F$6:$F$93,MATCH($A346,Meetings!$A$6:$A$93,0)),0))</f>
        <v/>
      </c>
      <c r="G346" s="56"/>
      <c r="H346" s="52"/>
      <c r="I346" s="57" t="str">
        <f t="shared" si="15"/>
        <v/>
      </c>
      <c r="J346" s="57" t="str">
        <f t="shared" si="16"/>
        <v/>
      </c>
      <c r="K346" s="57" t="str">
        <f>IF($A346="","",Settings!$C$5+SUM($J$6:$J346))</f>
        <v/>
      </c>
      <c r="L346" s="57" t="str">
        <f>IF($A346="","",MAX(Settings!$C$5,MAX($K$6:$K346)))</f>
        <v/>
      </c>
      <c r="M346" s="58" t="str">
        <f t="shared" si="17"/>
        <v/>
      </c>
    </row>
    <row r="347" spans="1:13" ht="15" customHeight="1" x14ac:dyDescent="0.25">
      <c r="A347" s="52"/>
      <c r="B347" s="53" t="str">
        <f>IF($A347="","",IFERROR(INDEX(Meetings!$B$6:$B$93,MATCH($A347,Meetings!$A$6:$A$93,0)),"?"))</f>
        <v/>
      </c>
      <c r="C347" s="53" t="str">
        <f>IF($A347="","",IFERROR(INDEX(Meetings!$C$6:$C$93,MATCH($A347,Meetings!$A$6:$A$93,0)),"?"))</f>
        <v/>
      </c>
      <c r="D347" s="52"/>
      <c r="E347" s="54"/>
      <c r="F347" s="55" t="str">
        <f>IF($A347="","",IFERROR(INDEX(Meetings!$F$6:$F$93,MATCH($A347,Meetings!$A$6:$A$93,0)),0))</f>
        <v/>
      </c>
      <c r="G347" s="56"/>
      <c r="H347" s="52"/>
      <c r="I347" s="57" t="str">
        <f t="shared" si="15"/>
        <v/>
      </c>
      <c r="J347" s="57" t="str">
        <f t="shared" si="16"/>
        <v/>
      </c>
      <c r="K347" s="57" t="str">
        <f>IF($A347="","",Settings!$C$5+SUM($J$6:$J347))</f>
        <v/>
      </c>
      <c r="L347" s="57" t="str">
        <f>IF($A347="","",MAX(Settings!$C$5,MAX($K$6:$K347)))</f>
        <v/>
      </c>
      <c r="M347" s="58" t="str">
        <f t="shared" si="17"/>
        <v/>
      </c>
    </row>
    <row r="348" spans="1:13" ht="15" customHeight="1" x14ac:dyDescent="0.25">
      <c r="A348" s="52"/>
      <c r="B348" s="53" t="str">
        <f>IF($A348="","",IFERROR(INDEX(Meetings!$B$6:$B$93,MATCH($A348,Meetings!$A$6:$A$93,0)),"?"))</f>
        <v/>
      </c>
      <c r="C348" s="53" t="str">
        <f>IF($A348="","",IFERROR(INDEX(Meetings!$C$6:$C$93,MATCH($A348,Meetings!$A$6:$A$93,0)),"?"))</f>
        <v/>
      </c>
      <c r="D348" s="52"/>
      <c r="E348" s="54"/>
      <c r="F348" s="55" t="str">
        <f>IF($A348="","",IFERROR(INDEX(Meetings!$F$6:$F$93,MATCH($A348,Meetings!$A$6:$A$93,0)),0))</f>
        <v/>
      </c>
      <c r="G348" s="56"/>
      <c r="H348" s="52"/>
      <c r="I348" s="57" t="str">
        <f t="shared" si="15"/>
        <v/>
      </c>
      <c r="J348" s="57" t="str">
        <f t="shared" si="16"/>
        <v/>
      </c>
      <c r="K348" s="57" t="str">
        <f>IF($A348="","",Settings!$C$5+SUM($J$6:$J348))</f>
        <v/>
      </c>
      <c r="L348" s="57" t="str">
        <f>IF($A348="","",MAX(Settings!$C$5,MAX($K$6:$K348)))</f>
        <v/>
      </c>
      <c r="M348" s="58" t="str">
        <f t="shared" si="17"/>
        <v/>
      </c>
    </row>
    <row r="349" spans="1:13" ht="15" customHeight="1" x14ac:dyDescent="0.25">
      <c r="A349" s="52"/>
      <c r="B349" s="53" t="str">
        <f>IF($A349="","",IFERROR(INDEX(Meetings!$B$6:$B$93,MATCH($A349,Meetings!$A$6:$A$93,0)),"?"))</f>
        <v/>
      </c>
      <c r="C349" s="53" t="str">
        <f>IF($A349="","",IFERROR(INDEX(Meetings!$C$6:$C$93,MATCH($A349,Meetings!$A$6:$A$93,0)),"?"))</f>
        <v/>
      </c>
      <c r="D349" s="52"/>
      <c r="E349" s="54"/>
      <c r="F349" s="55" t="str">
        <f>IF($A349="","",IFERROR(INDEX(Meetings!$F$6:$F$93,MATCH($A349,Meetings!$A$6:$A$93,0)),0))</f>
        <v/>
      </c>
      <c r="G349" s="56"/>
      <c r="H349" s="52"/>
      <c r="I349" s="57" t="str">
        <f t="shared" si="15"/>
        <v/>
      </c>
      <c r="J349" s="57" t="str">
        <f t="shared" si="16"/>
        <v/>
      </c>
      <c r="K349" s="57" t="str">
        <f>IF($A349="","",Settings!$C$5+SUM($J$6:$J349))</f>
        <v/>
      </c>
      <c r="L349" s="57" t="str">
        <f>IF($A349="","",MAX(Settings!$C$5,MAX($K$6:$K349)))</f>
        <v/>
      </c>
      <c r="M349" s="58" t="str">
        <f t="shared" si="17"/>
        <v/>
      </c>
    </row>
    <row r="350" spans="1:13" ht="15" customHeight="1" x14ac:dyDescent="0.25">
      <c r="A350" s="52"/>
      <c r="B350" s="53" t="str">
        <f>IF($A350="","",IFERROR(INDEX(Meetings!$B$6:$B$93,MATCH($A350,Meetings!$A$6:$A$93,0)),"?"))</f>
        <v/>
      </c>
      <c r="C350" s="53" t="str">
        <f>IF($A350="","",IFERROR(INDEX(Meetings!$C$6:$C$93,MATCH($A350,Meetings!$A$6:$A$93,0)),"?"))</f>
        <v/>
      </c>
      <c r="D350" s="52"/>
      <c r="E350" s="54"/>
      <c r="F350" s="55" t="str">
        <f>IF($A350="","",IFERROR(INDEX(Meetings!$F$6:$F$93,MATCH($A350,Meetings!$A$6:$A$93,0)),0))</f>
        <v/>
      </c>
      <c r="G350" s="56"/>
      <c r="H350" s="52"/>
      <c r="I350" s="57" t="str">
        <f t="shared" si="15"/>
        <v/>
      </c>
      <c r="J350" s="57" t="str">
        <f t="shared" si="16"/>
        <v/>
      </c>
      <c r="K350" s="57" t="str">
        <f>IF($A350="","",Settings!$C$5+SUM($J$6:$J350))</f>
        <v/>
      </c>
      <c r="L350" s="57" t="str">
        <f>IF($A350="","",MAX(Settings!$C$5,MAX($K$6:$K350)))</f>
        <v/>
      </c>
      <c r="M350" s="58" t="str">
        <f t="shared" si="17"/>
        <v/>
      </c>
    </row>
    <row r="351" spans="1:13" ht="15" customHeight="1" x14ac:dyDescent="0.25">
      <c r="A351" s="52"/>
      <c r="B351" s="53" t="str">
        <f>IF($A351="","",IFERROR(INDEX(Meetings!$B$6:$B$93,MATCH($A351,Meetings!$A$6:$A$93,0)),"?"))</f>
        <v/>
      </c>
      <c r="C351" s="53" t="str">
        <f>IF($A351="","",IFERROR(INDEX(Meetings!$C$6:$C$93,MATCH($A351,Meetings!$A$6:$A$93,0)),"?"))</f>
        <v/>
      </c>
      <c r="D351" s="52"/>
      <c r="E351" s="54"/>
      <c r="F351" s="55" t="str">
        <f>IF($A351="","",IFERROR(INDEX(Meetings!$F$6:$F$93,MATCH($A351,Meetings!$A$6:$A$93,0)),0))</f>
        <v/>
      </c>
      <c r="G351" s="56"/>
      <c r="H351" s="52"/>
      <c r="I351" s="57" t="str">
        <f t="shared" si="15"/>
        <v/>
      </c>
      <c r="J351" s="57" t="str">
        <f t="shared" si="16"/>
        <v/>
      </c>
      <c r="K351" s="57" t="str">
        <f>IF($A351="","",Settings!$C$5+SUM($J$6:$J351))</f>
        <v/>
      </c>
      <c r="L351" s="57" t="str">
        <f>IF($A351="","",MAX(Settings!$C$5,MAX($K$6:$K351)))</f>
        <v/>
      </c>
      <c r="M351" s="58" t="str">
        <f t="shared" si="17"/>
        <v/>
      </c>
    </row>
    <row r="352" spans="1:13" ht="15" customHeight="1" x14ac:dyDescent="0.25">
      <c r="A352" s="52"/>
      <c r="B352" s="53" t="str">
        <f>IF($A352="","",IFERROR(INDEX(Meetings!$B$6:$B$93,MATCH($A352,Meetings!$A$6:$A$93,0)),"?"))</f>
        <v/>
      </c>
      <c r="C352" s="53" t="str">
        <f>IF($A352="","",IFERROR(INDEX(Meetings!$C$6:$C$93,MATCH($A352,Meetings!$A$6:$A$93,0)),"?"))</f>
        <v/>
      </c>
      <c r="D352" s="52"/>
      <c r="E352" s="54"/>
      <c r="F352" s="55" t="str">
        <f>IF($A352="","",IFERROR(INDEX(Meetings!$F$6:$F$93,MATCH($A352,Meetings!$A$6:$A$93,0)),0))</f>
        <v/>
      </c>
      <c r="G352" s="56"/>
      <c r="H352" s="52"/>
      <c r="I352" s="57" t="str">
        <f t="shared" si="15"/>
        <v/>
      </c>
      <c r="J352" s="57" t="str">
        <f t="shared" si="16"/>
        <v/>
      </c>
      <c r="K352" s="57" t="str">
        <f>IF($A352="","",Settings!$C$5+SUM($J$6:$J352))</f>
        <v/>
      </c>
      <c r="L352" s="57" t="str">
        <f>IF($A352="","",MAX(Settings!$C$5,MAX($K$6:$K352)))</f>
        <v/>
      </c>
      <c r="M352" s="58" t="str">
        <f t="shared" si="17"/>
        <v/>
      </c>
    </row>
    <row r="353" spans="1:13" ht="15" customHeight="1" x14ac:dyDescent="0.25">
      <c r="A353" s="52"/>
      <c r="B353" s="53" t="str">
        <f>IF($A353="","",IFERROR(INDEX(Meetings!$B$6:$B$93,MATCH($A353,Meetings!$A$6:$A$93,0)),"?"))</f>
        <v/>
      </c>
      <c r="C353" s="53" t="str">
        <f>IF($A353="","",IFERROR(INDEX(Meetings!$C$6:$C$93,MATCH($A353,Meetings!$A$6:$A$93,0)),"?"))</f>
        <v/>
      </c>
      <c r="D353" s="52"/>
      <c r="E353" s="54"/>
      <c r="F353" s="55" t="str">
        <f>IF($A353="","",IFERROR(INDEX(Meetings!$F$6:$F$93,MATCH($A353,Meetings!$A$6:$A$93,0)),0))</f>
        <v/>
      </c>
      <c r="G353" s="56"/>
      <c r="H353" s="52"/>
      <c r="I353" s="57" t="str">
        <f t="shared" si="15"/>
        <v/>
      </c>
      <c r="J353" s="57" t="str">
        <f t="shared" si="16"/>
        <v/>
      </c>
      <c r="K353" s="57" t="str">
        <f>IF($A353="","",Settings!$C$5+SUM($J$6:$J353))</f>
        <v/>
      </c>
      <c r="L353" s="57" t="str">
        <f>IF($A353="","",MAX(Settings!$C$5,MAX($K$6:$K353)))</f>
        <v/>
      </c>
      <c r="M353" s="58" t="str">
        <f t="shared" si="17"/>
        <v/>
      </c>
    </row>
    <row r="354" spans="1:13" ht="15" customHeight="1" x14ac:dyDescent="0.25">
      <c r="A354" s="52"/>
      <c r="B354" s="53" t="str">
        <f>IF($A354="","",IFERROR(INDEX(Meetings!$B$6:$B$93,MATCH($A354,Meetings!$A$6:$A$93,0)),"?"))</f>
        <v/>
      </c>
      <c r="C354" s="53" t="str">
        <f>IF($A354="","",IFERROR(INDEX(Meetings!$C$6:$C$93,MATCH($A354,Meetings!$A$6:$A$93,0)),"?"))</f>
        <v/>
      </c>
      <c r="D354" s="52"/>
      <c r="E354" s="54"/>
      <c r="F354" s="55" t="str">
        <f>IF($A354="","",IFERROR(INDEX(Meetings!$F$6:$F$93,MATCH($A354,Meetings!$A$6:$A$93,0)),0))</f>
        <v/>
      </c>
      <c r="G354" s="56"/>
      <c r="H354" s="52"/>
      <c r="I354" s="57" t="str">
        <f t="shared" si="15"/>
        <v/>
      </c>
      <c r="J354" s="57" t="str">
        <f t="shared" si="16"/>
        <v/>
      </c>
      <c r="K354" s="57" t="str">
        <f>IF($A354="","",Settings!$C$5+SUM($J$6:$J354))</f>
        <v/>
      </c>
      <c r="L354" s="57" t="str">
        <f>IF($A354="","",MAX(Settings!$C$5,MAX($K$6:$K354)))</f>
        <v/>
      </c>
      <c r="M354" s="58" t="str">
        <f t="shared" si="17"/>
        <v/>
      </c>
    </row>
    <row r="355" spans="1:13" ht="15" customHeight="1" x14ac:dyDescent="0.25">
      <c r="A355" s="52"/>
      <c r="B355" s="53" t="str">
        <f>IF($A355="","",IFERROR(INDEX(Meetings!$B$6:$B$93,MATCH($A355,Meetings!$A$6:$A$93,0)),"?"))</f>
        <v/>
      </c>
      <c r="C355" s="53" t="str">
        <f>IF($A355="","",IFERROR(INDEX(Meetings!$C$6:$C$93,MATCH($A355,Meetings!$A$6:$A$93,0)),"?"))</f>
        <v/>
      </c>
      <c r="D355" s="52"/>
      <c r="E355" s="54"/>
      <c r="F355" s="55" t="str">
        <f>IF($A355="","",IFERROR(INDEX(Meetings!$F$6:$F$93,MATCH($A355,Meetings!$A$6:$A$93,0)),0))</f>
        <v/>
      </c>
      <c r="G355" s="56"/>
      <c r="H355" s="52"/>
      <c r="I355" s="57" t="str">
        <f t="shared" si="15"/>
        <v/>
      </c>
      <c r="J355" s="57" t="str">
        <f t="shared" si="16"/>
        <v/>
      </c>
      <c r="K355" s="57" t="str">
        <f>IF($A355="","",Settings!$C$5+SUM($J$6:$J355))</f>
        <v/>
      </c>
      <c r="L355" s="57" t="str">
        <f>IF($A355="","",MAX(Settings!$C$5,MAX($K$6:$K355)))</f>
        <v/>
      </c>
      <c r="M355" s="58" t="str">
        <f t="shared" si="17"/>
        <v/>
      </c>
    </row>
    <row r="356" spans="1:13" ht="15" customHeight="1" x14ac:dyDescent="0.25">
      <c r="A356" s="52"/>
      <c r="B356" s="53" t="str">
        <f>IF($A356="","",IFERROR(INDEX(Meetings!$B$6:$B$93,MATCH($A356,Meetings!$A$6:$A$93,0)),"?"))</f>
        <v/>
      </c>
      <c r="C356" s="53" t="str">
        <f>IF($A356="","",IFERROR(INDEX(Meetings!$C$6:$C$93,MATCH($A356,Meetings!$A$6:$A$93,0)),"?"))</f>
        <v/>
      </c>
      <c r="D356" s="52"/>
      <c r="E356" s="54"/>
      <c r="F356" s="55" t="str">
        <f>IF($A356="","",IFERROR(INDEX(Meetings!$F$6:$F$93,MATCH($A356,Meetings!$A$6:$A$93,0)),0))</f>
        <v/>
      </c>
      <c r="G356" s="56"/>
      <c r="H356" s="52"/>
      <c r="I356" s="57" t="str">
        <f t="shared" si="15"/>
        <v/>
      </c>
      <c r="J356" s="57" t="str">
        <f t="shared" si="16"/>
        <v/>
      </c>
      <c r="K356" s="57" t="str">
        <f>IF($A356="","",Settings!$C$5+SUM($J$6:$J356))</f>
        <v/>
      </c>
      <c r="L356" s="57" t="str">
        <f>IF($A356="","",MAX(Settings!$C$5,MAX($K$6:$K356)))</f>
        <v/>
      </c>
      <c r="M356" s="58" t="str">
        <f t="shared" si="17"/>
        <v/>
      </c>
    </row>
    <row r="357" spans="1:13" ht="15" customHeight="1" x14ac:dyDescent="0.25">
      <c r="A357" s="52"/>
      <c r="B357" s="53" t="str">
        <f>IF($A357="","",IFERROR(INDEX(Meetings!$B$6:$B$93,MATCH($A357,Meetings!$A$6:$A$93,0)),"?"))</f>
        <v/>
      </c>
      <c r="C357" s="53" t="str">
        <f>IF($A357="","",IFERROR(INDEX(Meetings!$C$6:$C$93,MATCH($A357,Meetings!$A$6:$A$93,0)),"?"))</f>
        <v/>
      </c>
      <c r="D357" s="52"/>
      <c r="E357" s="54"/>
      <c r="F357" s="55" t="str">
        <f>IF($A357="","",IFERROR(INDEX(Meetings!$F$6:$F$93,MATCH($A357,Meetings!$A$6:$A$93,0)),0))</f>
        <v/>
      </c>
      <c r="G357" s="56"/>
      <c r="H357" s="52"/>
      <c r="I357" s="57" t="str">
        <f t="shared" si="15"/>
        <v/>
      </c>
      <c r="J357" s="57" t="str">
        <f t="shared" si="16"/>
        <v/>
      </c>
      <c r="K357" s="57" t="str">
        <f>IF($A357="","",Settings!$C$5+SUM($J$6:$J357))</f>
        <v/>
      </c>
      <c r="L357" s="57" t="str">
        <f>IF($A357="","",MAX(Settings!$C$5,MAX($K$6:$K357)))</f>
        <v/>
      </c>
      <c r="M357" s="58" t="str">
        <f t="shared" si="17"/>
        <v/>
      </c>
    </row>
    <row r="358" spans="1:13" ht="15" customHeight="1" x14ac:dyDescent="0.25">
      <c r="A358" s="52"/>
      <c r="B358" s="53" t="str">
        <f>IF($A358="","",IFERROR(INDEX(Meetings!$B$6:$B$93,MATCH($A358,Meetings!$A$6:$A$93,0)),"?"))</f>
        <v/>
      </c>
      <c r="C358" s="53" t="str">
        <f>IF($A358="","",IFERROR(INDEX(Meetings!$C$6:$C$93,MATCH($A358,Meetings!$A$6:$A$93,0)),"?"))</f>
        <v/>
      </c>
      <c r="D358" s="52"/>
      <c r="E358" s="54"/>
      <c r="F358" s="55" t="str">
        <f>IF($A358="","",IFERROR(INDEX(Meetings!$F$6:$F$93,MATCH($A358,Meetings!$A$6:$A$93,0)),0))</f>
        <v/>
      </c>
      <c r="G358" s="56"/>
      <c r="H358" s="52"/>
      <c r="I358" s="57" t="str">
        <f t="shared" si="15"/>
        <v/>
      </c>
      <c r="J358" s="57" t="str">
        <f t="shared" si="16"/>
        <v/>
      </c>
      <c r="K358" s="57" t="str">
        <f>IF($A358="","",Settings!$C$5+SUM($J$6:$J358))</f>
        <v/>
      </c>
      <c r="L358" s="57" t="str">
        <f>IF($A358="","",MAX(Settings!$C$5,MAX($K$6:$K358)))</f>
        <v/>
      </c>
      <c r="M358" s="58" t="str">
        <f t="shared" si="17"/>
        <v/>
      </c>
    </row>
    <row r="359" spans="1:13" ht="15" customHeight="1" x14ac:dyDescent="0.25">
      <c r="A359" s="52"/>
      <c r="B359" s="53" t="str">
        <f>IF($A359="","",IFERROR(INDEX(Meetings!$B$6:$B$93,MATCH($A359,Meetings!$A$6:$A$93,0)),"?"))</f>
        <v/>
      </c>
      <c r="C359" s="53" t="str">
        <f>IF($A359="","",IFERROR(INDEX(Meetings!$C$6:$C$93,MATCH($A359,Meetings!$A$6:$A$93,0)),"?"))</f>
        <v/>
      </c>
      <c r="D359" s="52"/>
      <c r="E359" s="54"/>
      <c r="F359" s="55" t="str">
        <f>IF($A359="","",IFERROR(INDEX(Meetings!$F$6:$F$93,MATCH($A359,Meetings!$A$6:$A$93,0)),0))</f>
        <v/>
      </c>
      <c r="G359" s="56"/>
      <c r="H359" s="52"/>
      <c r="I359" s="57" t="str">
        <f t="shared" si="15"/>
        <v/>
      </c>
      <c r="J359" s="57" t="str">
        <f t="shared" si="16"/>
        <v/>
      </c>
      <c r="K359" s="57" t="str">
        <f>IF($A359="","",Settings!$C$5+SUM($J$6:$J359))</f>
        <v/>
      </c>
      <c r="L359" s="57" t="str">
        <f>IF($A359="","",MAX(Settings!$C$5,MAX($K$6:$K359)))</f>
        <v/>
      </c>
      <c r="M359" s="58" t="str">
        <f t="shared" si="17"/>
        <v/>
      </c>
    </row>
    <row r="360" spans="1:13" ht="15" customHeight="1" x14ac:dyDescent="0.25">
      <c r="A360" s="52"/>
      <c r="B360" s="53" t="str">
        <f>IF($A360="","",IFERROR(INDEX(Meetings!$B$6:$B$93,MATCH($A360,Meetings!$A$6:$A$93,0)),"?"))</f>
        <v/>
      </c>
      <c r="C360" s="53" t="str">
        <f>IF($A360="","",IFERROR(INDEX(Meetings!$C$6:$C$93,MATCH($A360,Meetings!$A$6:$A$93,0)),"?"))</f>
        <v/>
      </c>
      <c r="D360" s="52"/>
      <c r="E360" s="54"/>
      <c r="F360" s="55" t="str">
        <f>IF($A360="","",IFERROR(INDEX(Meetings!$F$6:$F$93,MATCH($A360,Meetings!$A$6:$A$93,0)),0))</f>
        <v/>
      </c>
      <c r="G360" s="56"/>
      <c r="H360" s="52"/>
      <c r="I360" s="57" t="str">
        <f t="shared" si="15"/>
        <v/>
      </c>
      <c r="J360" s="57" t="str">
        <f t="shared" si="16"/>
        <v/>
      </c>
      <c r="K360" s="57" t="str">
        <f>IF($A360="","",Settings!$C$5+SUM($J$6:$J360))</f>
        <v/>
      </c>
      <c r="L360" s="57" t="str">
        <f>IF($A360="","",MAX(Settings!$C$5,MAX($K$6:$K360)))</f>
        <v/>
      </c>
      <c r="M360" s="58" t="str">
        <f t="shared" si="17"/>
        <v/>
      </c>
    </row>
    <row r="361" spans="1:13" ht="15" customHeight="1" x14ac:dyDescent="0.25">
      <c r="A361" s="52"/>
      <c r="B361" s="53" t="str">
        <f>IF($A361="","",IFERROR(INDEX(Meetings!$B$6:$B$93,MATCH($A361,Meetings!$A$6:$A$93,0)),"?"))</f>
        <v/>
      </c>
      <c r="C361" s="53" t="str">
        <f>IF($A361="","",IFERROR(INDEX(Meetings!$C$6:$C$93,MATCH($A361,Meetings!$A$6:$A$93,0)),"?"))</f>
        <v/>
      </c>
      <c r="D361" s="52"/>
      <c r="E361" s="54"/>
      <c r="F361" s="55" t="str">
        <f>IF($A361="","",IFERROR(INDEX(Meetings!$F$6:$F$93,MATCH($A361,Meetings!$A$6:$A$93,0)),0))</f>
        <v/>
      </c>
      <c r="G361" s="56"/>
      <c r="H361" s="52"/>
      <c r="I361" s="57" t="str">
        <f t="shared" si="15"/>
        <v/>
      </c>
      <c r="J361" s="57" t="str">
        <f t="shared" si="16"/>
        <v/>
      </c>
      <c r="K361" s="57" t="str">
        <f>IF($A361="","",Settings!$C$5+SUM($J$6:$J361))</f>
        <v/>
      </c>
      <c r="L361" s="57" t="str">
        <f>IF($A361="","",MAX(Settings!$C$5,MAX($K$6:$K361)))</f>
        <v/>
      </c>
      <c r="M361" s="58" t="str">
        <f t="shared" si="17"/>
        <v/>
      </c>
    </row>
    <row r="362" spans="1:13" ht="15" customHeight="1" x14ac:dyDescent="0.25">
      <c r="A362" s="52"/>
      <c r="B362" s="53" t="str">
        <f>IF($A362="","",IFERROR(INDEX(Meetings!$B$6:$B$93,MATCH($A362,Meetings!$A$6:$A$93,0)),"?"))</f>
        <v/>
      </c>
      <c r="C362" s="53" t="str">
        <f>IF($A362="","",IFERROR(INDEX(Meetings!$C$6:$C$93,MATCH($A362,Meetings!$A$6:$A$93,0)),"?"))</f>
        <v/>
      </c>
      <c r="D362" s="52"/>
      <c r="E362" s="54"/>
      <c r="F362" s="55" t="str">
        <f>IF($A362="","",IFERROR(INDEX(Meetings!$F$6:$F$93,MATCH($A362,Meetings!$A$6:$A$93,0)),0))</f>
        <v/>
      </c>
      <c r="G362" s="56"/>
      <c r="H362" s="52"/>
      <c r="I362" s="57" t="str">
        <f t="shared" si="15"/>
        <v/>
      </c>
      <c r="J362" s="57" t="str">
        <f t="shared" si="16"/>
        <v/>
      </c>
      <c r="K362" s="57" t="str">
        <f>IF($A362="","",Settings!$C$5+SUM($J$6:$J362))</f>
        <v/>
      </c>
      <c r="L362" s="57" t="str">
        <f>IF($A362="","",MAX(Settings!$C$5,MAX($K$6:$K362)))</f>
        <v/>
      </c>
      <c r="M362" s="58" t="str">
        <f t="shared" si="17"/>
        <v/>
      </c>
    </row>
    <row r="363" spans="1:13" ht="15" customHeight="1" x14ac:dyDescent="0.25">
      <c r="A363" s="52"/>
      <c r="B363" s="53" t="str">
        <f>IF($A363="","",IFERROR(INDEX(Meetings!$B$6:$B$93,MATCH($A363,Meetings!$A$6:$A$93,0)),"?"))</f>
        <v/>
      </c>
      <c r="C363" s="53" t="str">
        <f>IF($A363="","",IFERROR(INDEX(Meetings!$C$6:$C$93,MATCH($A363,Meetings!$A$6:$A$93,0)),"?"))</f>
        <v/>
      </c>
      <c r="D363" s="52"/>
      <c r="E363" s="54"/>
      <c r="F363" s="55" t="str">
        <f>IF($A363="","",IFERROR(INDEX(Meetings!$F$6:$F$93,MATCH($A363,Meetings!$A$6:$A$93,0)),0))</f>
        <v/>
      </c>
      <c r="G363" s="56"/>
      <c r="H363" s="52"/>
      <c r="I363" s="57" t="str">
        <f t="shared" si="15"/>
        <v/>
      </c>
      <c r="J363" s="57" t="str">
        <f t="shared" si="16"/>
        <v/>
      </c>
      <c r="K363" s="57" t="str">
        <f>IF($A363="","",Settings!$C$5+SUM($J$6:$J363))</f>
        <v/>
      </c>
      <c r="L363" s="57" t="str">
        <f>IF($A363="","",MAX(Settings!$C$5,MAX($K$6:$K363)))</f>
        <v/>
      </c>
      <c r="M363" s="58" t="str">
        <f t="shared" si="17"/>
        <v/>
      </c>
    </row>
    <row r="364" spans="1:13" ht="15" customHeight="1" x14ac:dyDescent="0.25">
      <c r="A364" s="52"/>
      <c r="B364" s="53" t="str">
        <f>IF($A364="","",IFERROR(INDEX(Meetings!$B$6:$B$93,MATCH($A364,Meetings!$A$6:$A$93,0)),"?"))</f>
        <v/>
      </c>
      <c r="C364" s="53" t="str">
        <f>IF($A364="","",IFERROR(INDEX(Meetings!$C$6:$C$93,MATCH($A364,Meetings!$A$6:$A$93,0)),"?"))</f>
        <v/>
      </c>
      <c r="D364" s="52"/>
      <c r="E364" s="54"/>
      <c r="F364" s="55" t="str">
        <f>IF($A364="","",IFERROR(INDEX(Meetings!$F$6:$F$93,MATCH($A364,Meetings!$A$6:$A$93,0)),0))</f>
        <v/>
      </c>
      <c r="G364" s="56"/>
      <c r="H364" s="52"/>
      <c r="I364" s="57" t="str">
        <f t="shared" si="15"/>
        <v/>
      </c>
      <c r="J364" s="57" t="str">
        <f t="shared" si="16"/>
        <v/>
      </c>
      <c r="K364" s="57" t="str">
        <f>IF($A364="","",Settings!$C$5+SUM($J$6:$J364))</f>
        <v/>
      </c>
      <c r="L364" s="57" t="str">
        <f>IF($A364="","",MAX(Settings!$C$5,MAX($K$6:$K364)))</f>
        <v/>
      </c>
      <c r="M364" s="58" t="str">
        <f t="shared" si="17"/>
        <v/>
      </c>
    </row>
    <row r="365" spans="1:13" ht="15" customHeight="1" x14ac:dyDescent="0.25">
      <c r="A365" s="52"/>
      <c r="B365" s="53" t="str">
        <f>IF($A365="","",IFERROR(INDEX(Meetings!$B$6:$B$93,MATCH($A365,Meetings!$A$6:$A$93,0)),"?"))</f>
        <v/>
      </c>
      <c r="C365" s="53" t="str">
        <f>IF($A365="","",IFERROR(INDEX(Meetings!$C$6:$C$93,MATCH($A365,Meetings!$A$6:$A$93,0)),"?"))</f>
        <v/>
      </c>
      <c r="D365" s="52"/>
      <c r="E365" s="54"/>
      <c r="F365" s="55" t="str">
        <f>IF($A365="","",IFERROR(INDEX(Meetings!$F$6:$F$93,MATCH($A365,Meetings!$A$6:$A$93,0)),0))</f>
        <v/>
      </c>
      <c r="G365" s="56"/>
      <c r="H365" s="52"/>
      <c r="I365" s="57" t="str">
        <f t="shared" si="15"/>
        <v/>
      </c>
      <c r="J365" s="57" t="str">
        <f t="shared" si="16"/>
        <v/>
      </c>
      <c r="K365" s="57" t="str">
        <f>IF($A365="","",Settings!$C$5+SUM($J$6:$J365))</f>
        <v/>
      </c>
      <c r="L365" s="57" t="str">
        <f>IF($A365="","",MAX(Settings!$C$5,MAX($K$6:$K365)))</f>
        <v/>
      </c>
      <c r="M365" s="58" t="str">
        <f t="shared" si="17"/>
        <v/>
      </c>
    </row>
    <row r="366" spans="1:13" ht="15" customHeight="1" x14ac:dyDescent="0.25">
      <c r="A366" s="52"/>
      <c r="B366" s="53" t="str">
        <f>IF($A366="","",IFERROR(INDEX(Meetings!$B$6:$B$93,MATCH($A366,Meetings!$A$6:$A$93,0)),"?"))</f>
        <v/>
      </c>
      <c r="C366" s="53" t="str">
        <f>IF($A366="","",IFERROR(INDEX(Meetings!$C$6:$C$93,MATCH($A366,Meetings!$A$6:$A$93,0)),"?"))</f>
        <v/>
      </c>
      <c r="D366" s="52"/>
      <c r="E366" s="54"/>
      <c r="F366" s="55" t="str">
        <f>IF($A366="","",IFERROR(INDEX(Meetings!$F$6:$F$93,MATCH($A366,Meetings!$A$6:$A$93,0)),0))</f>
        <v/>
      </c>
      <c r="G366" s="56"/>
      <c r="H366" s="52"/>
      <c r="I366" s="57" t="str">
        <f t="shared" si="15"/>
        <v/>
      </c>
      <c r="J366" s="57" t="str">
        <f t="shared" si="16"/>
        <v/>
      </c>
      <c r="K366" s="57" t="str">
        <f>IF($A366="","",Settings!$C$5+SUM($J$6:$J366))</f>
        <v/>
      </c>
      <c r="L366" s="57" t="str">
        <f>IF($A366="","",MAX(Settings!$C$5,MAX($K$6:$K366)))</f>
        <v/>
      </c>
      <c r="M366" s="58" t="str">
        <f t="shared" si="17"/>
        <v/>
      </c>
    </row>
    <row r="367" spans="1:13" ht="15" customHeight="1" x14ac:dyDescent="0.25">
      <c r="A367" s="52"/>
      <c r="B367" s="53" t="str">
        <f>IF($A367="","",IFERROR(INDEX(Meetings!$B$6:$B$93,MATCH($A367,Meetings!$A$6:$A$93,0)),"?"))</f>
        <v/>
      </c>
      <c r="C367" s="53" t="str">
        <f>IF($A367="","",IFERROR(INDEX(Meetings!$C$6:$C$93,MATCH($A367,Meetings!$A$6:$A$93,0)),"?"))</f>
        <v/>
      </c>
      <c r="D367" s="52"/>
      <c r="E367" s="54"/>
      <c r="F367" s="55" t="str">
        <f>IF($A367="","",IFERROR(INDEX(Meetings!$F$6:$F$93,MATCH($A367,Meetings!$A$6:$A$93,0)),0))</f>
        <v/>
      </c>
      <c r="G367" s="56"/>
      <c r="H367" s="52"/>
      <c r="I367" s="57" t="str">
        <f t="shared" si="15"/>
        <v/>
      </c>
      <c r="J367" s="57" t="str">
        <f t="shared" si="16"/>
        <v/>
      </c>
      <c r="K367" s="57" t="str">
        <f>IF($A367="","",Settings!$C$5+SUM($J$6:$J367))</f>
        <v/>
      </c>
      <c r="L367" s="57" t="str">
        <f>IF($A367="","",MAX(Settings!$C$5,MAX($K$6:$K367)))</f>
        <v/>
      </c>
      <c r="M367" s="58" t="str">
        <f t="shared" si="17"/>
        <v/>
      </c>
    </row>
    <row r="368" spans="1:13" ht="15" customHeight="1" x14ac:dyDescent="0.25">
      <c r="A368" s="52"/>
      <c r="B368" s="53" t="str">
        <f>IF($A368="","",IFERROR(INDEX(Meetings!$B$6:$B$93,MATCH($A368,Meetings!$A$6:$A$93,0)),"?"))</f>
        <v/>
      </c>
      <c r="C368" s="53" t="str">
        <f>IF($A368="","",IFERROR(INDEX(Meetings!$C$6:$C$93,MATCH($A368,Meetings!$A$6:$A$93,0)),"?"))</f>
        <v/>
      </c>
      <c r="D368" s="52"/>
      <c r="E368" s="54"/>
      <c r="F368" s="55" t="str">
        <f>IF($A368="","",IFERROR(INDEX(Meetings!$F$6:$F$93,MATCH($A368,Meetings!$A$6:$A$93,0)),0))</f>
        <v/>
      </c>
      <c r="G368" s="56"/>
      <c r="H368" s="52"/>
      <c r="I368" s="57" t="str">
        <f t="shared" si="15"/>
        <v/>
      </c>
      <c r="J368" s="57" t="str">
        <f t="shared" si="16"/>
        <v/>
      </c>
      <c r="K368" s="57" t="str">
        <f>IF($A368="","",Settings!$C$5+SUM($J$6:$J368))</f>
        <v/>
      </c>
      <c r="L368" s="57" t="str">
        <f>IF($A368="","",MAX(Settings!$C$5,MAX($K$6:$K368)))</f>
        <v/>
      </c>
      <c r="M368" s="58" t="str">
        <f t="shared" si="17"/>
        <v/>
      </c>
    </row>
    <row r="369" spans="1:13" ht="15" customHeight="1" x14ac:dyDescent="0.25">
      <c r="A369" s="52"/>
      <c r="B369" s="53" t="str">
        <f>IF($A369="","",IFERROR(INDEX(Meetings!$B$6:$B$93,MATCH($A369,Meetings!$A$6:$A$93,0)),"?"))</f>
        <v/>
      </c>
      <c r="C369" s="53" t="str">
        <f>IF($A369="","",IFERROR(INDEX(Meetings!$C$6:$C$93,MATCH($A369,Meetings!$A$6:$A$93,0)),"?"))</f>
        <v/>
      </c>
      <c r="D369" s="52"/>
      <c r="E369" s="54"/>
      <c r="F369" s="55" t="str">
        <f>IF($A369="","",IFERROR(INDEX(Meetings!$F$6:$F$93,MATCH($A369,Meetings!$A$6:$A$93,0)),0))</f>
        <v/>
      </c>
      <c r="G369" s="56"/>
      <c r="H369" s="52"/>
      <c r="I369" s="57" t="str">
        <f t="shared" si="15"/>
        <v/>
      </c>
      <c r="J369" s="57" t="str">
        <f t="shared" si="16"/>
        <v/>
      </c>
      <c r="K369" s="57" t="str">
        <f>IF($A369="","",Settings!$C$5+SUM($J$6:$J369))</f>
        <v/>
      </c>
      <c r="L369" s="57" t="str">
        <f>IF($A369="","",MAX(Settings!$C$5,MAX($K$6:$K369)))</f>
        <v/>
      </c>
      <c r="M369" s="58" t="str">
        <f t="shared" si="17"/>
        <v/>
      </c>
    </row>
    <row r="370" spans="1:13" ht="15" customHeight="1" x14ac:dyDescent="0.25">
      <c r="A370" s="52"/>
      <c r="B370" s="53" t="str">
        <f>IF($A370="","",IFERROR(INDEX(Meetings!$B$6:$B$93,MATCH($A370,Meetings!$A$6:$A$93,0)),"?"))</f>
        <v/>
      </c>
      <c r="C370" s="53" t="str">
        <f>IF($A370="","",IFERROR(INDEX(Meetings!$C$6:$C$93,MATCH($A370,Meetings!$A$6:$A$93,0)),"?"))</f>
        <v/>
      </c>
      <c r="D370" s="52"/>
      <c r="E370" s="54"/>
      <c r="F370" s="55" t="str">
        <f>IF($A370="","",IFERROR(INDEX(Meetings!$F$6:$F$93,MATCH($A370,Meetings!$A$6:$A$93,0)),0))</f>
        <v/>
      </c>
      <c r="G370" s="56"/>
      <c r="H370" s="52"/>
      <c r="I370" s="57" t="str">
        <f t="shared" si="15"/>
        <v/>
      </c>
      <c r="J370" s="57" t="str">
        <f t="shared" si="16"/>
        <v/>
      </c>
      <c r="K370" s="57" t="str">
        <f>IF($A370="","",Settings!$C$5+SUM($J$6:$J370))</f>
        <v/>
      </c>
      <c r="L370" s="57" t="str">
        <f>IF($A370="","",MAX(Settings!$C$5,MAX($K$6:$K370)))</f>
        <v/>
      </c>
      <c r="M370" s="58" t="str">
        <f t="shared" si="17"/>
        <v/>
      </c>
    </row>
    <row r="371" spans="1:13" ht="15" customHeight="1" x14ac:dyDescent="0.25">
      <c r="A371" s="52"/>
      <c r="B371" s="53" t="str">
        <f>IF($A371="","",IFERROR(INDEX(Meetings!$B$6:$B$93,MATCH($A371,Meetings!$A$6:$A$93,0)),"?"))</f>
        <v/>
      </c>
      <c r="C371" s="53" t="str">
        <f>IF($A371="","",IFERROR(INDEX(Meetings!$C$6:$C$93,MATCH($A371,Meetings!$A$6:$A$93,0)),"?"))</f>
        <v/>
      </c>
      <c r="D371" s="52"/>
      <c r="E371" s="54"/>
      <c r="F371" s="55" t="str">
        <f>IF($A371="","",IFERROR(INDEX(Meetings!$F$6:$F$93,MATCH($A371,Meetings!$A$6:$A$93,0)),0))</f>
        <v/>
      </c>
      <c r="G371" s="56"/>
      <c r="H371" s="52"/>
      <c r="I371" s="57" t="str">
        <f t="shared" si="15"/>
        <v/>
      </c>
      <c r="J371" s="57" t="str">
        <f t="shared" si="16"/>
        <v/>
      </c>
      <c r="K371" s="57" t="str">
        <f>IF($A371="","",Settings!$C$5+SUM($J$6:$J371))</f>
        <v/>
      </c>
      <c r="L371" s="57" t="str">
        <f>IF($A371="","",MAX(Settings!$C$5,MAX($K$6:$K371)))</f>
        <v/>
      </c>
      <c r="M371" s="58" t="str">
        <f t="shared" si="17"/>
        <v/>
      </c>
    </row>
    <row r="372" spans="1:13" ht="15" customHeight="1" x14ac:dyDescent="0.25">
      <c r="A372" s="52"/>
      <c r="B372" s="53" t="str">
        <f>IF($A372="","",IFERROR(INDEX(Meetings!$B$6:$B$93,MATCH($A372,Meetings!$A$6:$A$93,0)),"?"))</f>
        <v/>
      </c>
      <c r="C372" s="53" t="str">
        <f>IF($A372="","",IFERROR(INDEX(Meetings!$C$6:$C$93,MATCH($A372,Meetings!$A$6:$A$93,0)),"?"))</f>
        <v/>
      </c>
      <c r="D372" s="52"/>
      <c r="E372" s="54"/>
      <c r="F372" s="55" t="str">
        <f>IF($A372="","",IFERROR(INDEX(Meetings!$F$6:$F$93,MATCH($A372,Meetings!$A$6:$A$93,0)),0))</f>
        <v/>
      </c>
      <c r="G372" s="56"/>
      <c r="H372" s="52"/>
      <c r="I372" s="57" t="str">
        <f t="shared" si="15"/>
        <v/>
      </c>
      <c r="J372" s="57" t="str">
        <f t="shared" si="16"/>
        <v/>
      </c>
      <c r="K372" s="57" t="str">
        <f>IF($A372="","",Settings!$C$5+SUM($J$6:$J372))</f>
        <v/>
      </c>
      <c r="L372" s="57" t="str">
        <f>IF($A372="","",MAX(Settings!$C$5,MAX($K$6:$K372)))</f>
        <v/>
      </c>
      <c r="M372" s="58" t="str">
        <f t="shared" si="17"/>
        <v/>
      </c>
    </row>
    <row r="373" spans="1:13" ht="15" customHeight="1" x14ac:dyDescent="0.25">
      <c r="A373" s="52"/>
      <c r="B373" s="53" t="str">
        <f>IF($A373="","",IFERROR(INDEX(Meetings!$B$6:$B$93,MATCH($A373,Meetings!$A$6:$A$93,0)),"?"))</f>
        <v/>
      </c>
      <c r="C373" s="53" t="str">
        <f>IF($A373="","",IFERROR(INDEX(Meetings!$C$6:$C$93,MATCH($A373,Meetings!$A$6:$A$93,0)),"?"))</f>
        <v/>
      </c>
      <c r="D373" s="52"/>
      <c r="E373" s="54"/>
      <c r="F373" s="55" t="str">
        <f>IF($A373="","",IFERROR(INDEX(Meetings!$F$6:$F$93,MATCH($A373,Meetings!$A$6:$A$93,0)),0))</f>
        <v/>
      </c>
      <c r="G373" s="56"/>
      <c r="H373" s="52"/>
      <c r="I373" s="57" t="str">
        <f t="shared" si="15"/>
        <v/>
      </c>
      <c r="J373" s="57" t="str">
        <f t="shared" si="16"/>
        <v/>
      </c>
      <c r="K373" s="57" t="str">
        <f>IF($A373="","",Settings!$C$5+SUM($J$6:$J373))</f>
        <v/>
      </c>
      <c r="L373" s="57" t="str">
        <f>IF($A373="","",MAX(Settings!$C$5,MAX($K$6:$K373)))</f>
        <v/>
      </c>
      <c r="M373" s="58" t="str">
        <f t="shared" si="17"/>
        <v/>
      </c>
    </row>
    <row r="374" spans="1:13" ht="15" customHeight="1" x14ac:dyDescent="0.25">
      <c r="A374" s="52"/>
      <c r="B374" s="53" t="str">
        <f>IF($A374="","",IFERROR(INDEX(Meetings!$B$6:$B$93,MATCH($A374,Meetings!$A$6:$A$93,0)),"?"))</f>
        <v/>
      </c>
      <c r="C374" s="53" t="str">
        <f>IF($A374="","",IFERROR(INDEX(Meetings!$C$6:$C$93,MATCH($A374,Meetings!$A$6:$A$93,0)),"?"))</f>
        <v/>
      </c>
      <c r="D374" s="52"/>
      <c r="E374" s="54"/>
      <c r="F374" s="55" t="str">
        <f>IF($A374="","",IFERROR(INDEX(Meetings!$F$6:$F$93,MATCH($A374,Meetings!$A$6:$A$93,0)),0))</f>
        <v/>
      </c>
      <c r="G374" s="56"/>
      <c r="H374" s="52"/>
      <c r="I374" s="57" t="str">
        <f t="shared" si="15"/>
        <v/>
      </c>
      <c r="J374" s="57" t="str">
        <f t="shared" si="16"/>
        <v/>
      </c>
      <c r="K374" s="57" t="str">
        <f>IF($A374="","",Settings!$C$5+SUM($J$6:$J374))</f>
        <v/>
      </c>
      <c r="L374" s="57" t="str">
        <f>IF($A374="","",MAX(Settings!$C$5,MAX($K$6:$K374)))</f>
        <v/>
      </c>
      <c r="M374" s="58" t="str">
        <f t="shared" si="17"/>
        <v/>
      </c>
    </row>
    <row r="375" spans="1:13" ht="15" customHeight="1" x14ac:dyDescent="0.25">
      <c r="A375" s="52"/>
      <c r="B375" s="53" t="str">
        <f>IF($A375="","",IFERROR(INDEX(Meetings!$B$6:$B$93,MATCH($A375,Meetings!$A$6:$A$93,0)),"?"))</f>
        <v/>
      </c>
      <c r="C375" s="53" t="str">
        <f>IF($A375="","",IFERROR(INDEX(Meetings!$C$6:$C$93,MATCH($A375,Meetings!$A$6:$A$93,0)),"?"))</f>
        <v/>
      </c>
      <c r="D375" s="52"/>
      <c r="E375" s="54"/>
      <c r="F375" s="55" t="str">
        <f>IF($A375="","",IFERROR(INDEX(Meetings!$F$6:$F$93,MATCH($A375,Meetings!$A$6:$A$93,0)),0))</f>
        <v/>
      </c>
      <c r="G375" s="56"/>
      <c r="H375" s="52"/>
      <c r="I375" s="57" t="str">
        <f t="shared" si="15"/>
        <v/>
      </c>
      <c r="J375" s="57" t="str">
        <f t="shared" si="16"/>
        <v/>
      </c>
      <c r="K375" s="57" t="str">
        <f>IF($A375="","",Settings!$C$5+SUM($J$6:$J375))</f>
        <v/>
      </c>
      <c r="L375" s="57" t="str">
        <f>IF($A375="","",MAX(Settings!$C$5,MAX($K$6:$K375)))</f>
        <v/>
      </c>
      <c r="M375" s="58" t="str">
        <f t="shared" si="17"/>
        <v/>
      </c>
    </row>
    <row r="376" spans="1:13" ht="15" customHeight="1" x14ac:dyDescent="0.25">
      <c r="A376" s="52"/>
      <c r="B376" s="53" t="str">
        <f>IF($A376="","",IFERROR(INDEX(Meetings!$B$6:$B$93,MATCH($A376,Meetings!$A$6:$A$93,0)),"?"))</f>
        <v/>
      </c>
      <c r="C376" s="53" t="str">
        <f>IF($A376="","",IFERROR(INDEX(Meetings!$C$6:$C$93,MATCH($A376,Meetings!$A$6:$A$93,0)),"?"))</f>
        <v/>
      </c>
      <c r="D376" s="52"/>
      <c r="E376" s="54"/>
      <c r="F376" s="55" t="str">
        <f>IF($A376="","",IFERROR(INDEX(Meetings!$F$6:$F$93,MATCH($A376,Meetings!$A$6:$A$93,0)),0))</f>
        <v/>
      </c>
      <c r="G376" s="56"/>
      <c r="H376" s="52"/>
      <c r="I376" s="57" t="str">
        <f t="shared" si="15"/>
        <v/>
      </c>
      <c r="J376" s="57" t="str">
        <f t="shared" si="16"/>
        <v/>
      </c>
      <c r="K376" s="57" t="str">
        <f>IF($A376="","",Settings!$C$5+SUM($J$6:$J376))</f>
        <v/>
      </c>
      <c r="L376" s="57" t="str">
        <f>IF($A376="","",MAX(Settings!$C$5,MAX($K$6:$K376)))</f>
        <v/>
      </c>
      <c r="M376" s="58" t="str">
        <f t="shared" si="17"/>
        <v/>
      </c>
    </row>
    <row r="377" spans="1:13" ht="15" customHeight="1" x14ac:dyDescent="0.25">
      <c r="A377" s="52"/>
      <c r="B377" s="53" t="str">
        <f>IF($A377="","",IFERROR(INDEX(Meetings!$B$6:$B$93,MATCH($A377,Meetings!$A$6:$A$93,0)),"?"))</f>
        <v/>
      </c>
      <c r="C377" s="53" t="str">
        <f>IF($A377="","",IFERROR(INDEX(Meetings!$C$6:$C$93,MATCH($A377,Meetings!$A$6:$A$93,0)),"?"))</f>
        <v/>
      </c>
      <c r="D377" s="52"/>
      <c r="E377" s="54"/>
      <c r="F377" s="55" t="str">
        <f>IF($A377="","",IFERROR(INDEX(Meetings!$F$6:$F$93,MATCH($A377,Meetings!$A$6:$A$93,0)),0))</f>
        <v/>
      </c>
      <c r="G377" s="56"/>
      <c r="H377" s="52"/>
      <c r="I377" s="57" t="str">
        <f t="shared" si="15"/>
        <v/>
      </c>
      <c r="J377" s="57" t="str">
        <f t="shared" si="16"/>
        <v/>
      </c>
      <c r="K377" s="57" t="str">
        <f>IF($A377="","",Settings!$C$5+SUM($J$6:$J377))</f>
        <v/>
      </c>
      <c r="L377" s="57" t="str">
        <f>IF($A377="","",MAX(Settings!$C$5,MAX($K$6:$K377)))</f>
        <v/>
      </c>
      <c r="M377" s="58" t="str">
        <f t="shared" si="17"/>
        <v/>
      </c>
    </row>
    <row r="378" spans="1:13" ht="15" customHeight="1" x14ac:dyDescent="0.25">
      <c r="A378" s="52"/>
      <c r="B378" s="53" t="str">
        <f>IF($A378="","",IFERROR(INDEX(Meetings!$B$6:$B$93,MATCH($A378,Meetings!$A$6:$A$93,0)),"?"))</f>
        <v/>
      </c>
      <c r="C378" s="53" t="str">
        <f>IF($A378="","",IFERROR(INDEX(Meetings!$C$6:$C$93,MATCH($A378,Meetings!$A$6:$A$93,0)),"?"))</f>
        <v/>
      </c>
      <c r="D378" s="52"/>
      <c r="E378" s="54"/>
      <c r="F378" s="55" t="str">
        <f>IF($A378="","",IFERROR(INDEX(Meetings!$F$6:$F$93,MATCH($A378,Meetings!$A$6:$A$93,0)),0))</f>
        <v/>
      </c>
      <c r="G378" s="56"/>
      <c r="H378" s="52"/>
      <c r="I378" s="57" t="str">
        <f t="shared" si="15"/>
        <v/>
      </c>
      <c r="J378" s="57" t="str">
        <f t="shared" si="16"/>
        <v/>
      </c>
      <c r="K378" s="57" t="str">
        <f>IF($A378="","",Settings!$C$5+SUM($J$6:$J378))</f>
        <v/>
      </c>
      <c r="L378" s="57" t="str">
        <f>IF($A378="","",MAX(Settings!$C$5,MAX($K$6:$K378)))</f>
        <v/>
      </c>
      <c r="M378" s="58" t="str">
        <f t="shared" si="17"/>
        <v/>
      </c>
    </row>
    <row r="379" spans="1:13" ht="15" customHeight="1" x14ac:dyDescent="0.25">
      <c r="A379" s="52"/>
      <c r="B379" s="53" t="str">
        <f>IF($A379="","",IFERROR(INDEX(Meetings!$B$6:$B$93,MATCH($A379,Meetings!$A$6:$A$93,0)),"?"))</f>
        <v/>
      </c>
      <c r="C379" s="53" t="str">
        <f>IF($A379="","",IFERROR(INDEX(Meetings!$C$6:$C$93,MATCH($A379,Meetings!$A$6:$A$93,0)),"?"))</f>
        <v/>
      </c>
      <c r="D379" s="52"/>
      <c r="E379" s="54"/>
      <c r="F379" s="55" t="str">
        <f>IF($A379="","",IFERROR(INDEX(Meetings!$F$6:$F$93,MATCH($A379,Meetings!$A$6:$A$93,0)),0))</f>
        <v/>
      </c>
      <c r="G379" s="56"/>
      <c r="H379" s="52"/>
      <c r="I379" s="57" t="str">
        <f t="shared" si="15"/>
        <v/>
      </c>
      <c r="J379" s="57" t="str">
        <f t="shared" si="16"/>
        <v/>
      </c>
      <c r="K379" s="57" t="str">
        <f>IF($A379="","",Settings!$C$5+SUM($J$6:$J379))</f>
        <v/>
      </c>
      <c r="L379" s="57" t="str">
        <f>IF($A379="","",MAX(Settings!$C$5,MAX($K$6:$K379)))</f>
        <v/>
      </c>
      <c r="M379" s="58" t="str">
        <f t="shared" si="17"/>
        <v/>
      </c>
    </row>
    <row r="380" spans="1:13" ht="15" customHeight="1" x14ac:dyDescent="0.25">
      <c r="A380" s="52"/>
      <c r="B380" s="53" t="str">
        <f>IF($A380="","",IFERROR(INDEX(Meetings!$B$6:$B$93,MATCH($A380,Meetings!$A$6:$A$93,0)),"?"))</f>
        <v/>
      </c>
      <c r="C380" s="53" t="str">
        <f>IF($A380="","",IFERROR(INDEX(Meetings!$C$6:$C$93,MATCH($A380,Meetings!$A$6:$A$93,0)),"?"))</f>
        <v/>
      </c>
      <c r="D380" s="52"/>
      <c r="E380" s="54"/>
      <c r="F380" s="55" t="str">
        <f>IF($A380="","",IFERROR(INDEX(Meetings!$F$6:$F$93,MATCH($A380,Meetings!$A$6:$A$93,0)),0))</f>
        <v/>
      </c>
      <c r="G380" s="56"/>
      <c r="H380" s="52"/>
      <c r="I380" s="57" t="str">
        <f t="shared" si="15"/>
        <v/>
      </c>
      <c r="J380" s="57" t="str">
        <f t="shared" si="16"/>
        <v/>
      </c>
      <c r="K380" s="57" t="str">
        <f>IF($A380="","",Settings!$C$5+SUM($J$6:$J380))</f>
        <v/>
      </c>
      <c r="L380" s="57" t="str">
        <f>IF($A380="","",MAX(Settings!$C$5,MAX($K$6:$K380)))</f>
        <v/>
      </c>
      <c r="M380" s="58" t="str">
        <f t="shared" si="17"/>
        <v/>
      </c>
    </row>
    <row r="381" spans="1:13" ht="15" customHeight="1" x14ac:dyDescent="0.25">
      <c r="A381" s="52"/>
      <c r="B381" s="53" t="str">
        <f>IF($A381="","",IFERROR(INDEX(Meetings!$B$6:$B$93,MATCH($A381,Meetings!$A$6:$A$93,0)),"?"))</f>
        <v/>
      </c>
      <c r="C381" s="53" t="str">
        <f>IF($A381="","",IFERROR(INDEX(Meetings!$C$6:$C$93,MATCH($A381,Meetings!$A$6:$A$93,0)),"?"))</f>
        <v/>
      </c>
      <c r="D381" s="52"/>
      <c r="E381" s="54"/>
      <c r="F381" s="55" t="str">
        <f>IF($A381="","",IFERROR(INDEX(Meetings!$F$6:$F$93,MATCH($A381,Meetings!$A$6:$A$93,0)),0))</f>
        <v/>
      </c>
      <c r="G381" s="56"/>
      <c r="H381" s="52"/>
      <c r="I381" s="57" t="str">
        <f t="shared" si="15"/>
        <v/>
      </c>
      <c r="J381" s="57" t="str">
        <f t="shared" si="16"/>
        <v/>
      </c>
      <c r="K381" s="57" t="str">
        <f>IF($A381="","",Settings!$C$5+SUM($J$6:$J381))</f>
        <v/>
      </c>
      <c r="L381" s="57" t="str">
        <f>IF($A381="","",MAX(Settings!$C$5,MAX($K$6:$K381)))</f>
        <v/>
      </c>
      <c r="M381" s="58" t="str">
        <f t="shared" si="17"/>
        <v/>
      </c>
    </row>
    <row r="382" spans="1:13" ht="15" customHeight="1" x14ac:dyDescent="0.25">
      <c r="A382" s="52"/>
      <c r="B382" s="53" t="str">
        <f>IF($A382="","",IFERROR(INDEX(Meetings!$B$6:$B$93,MATCH($A382,Meetings!$A$6:$A$93,0)),"?"))</f>
        <v/>
      </c>
      <c r="C382" s="53" t="str">
        <f>IF($A382="","",IFERROR(INDEX(Meetings!$C$6:$C$93,MATCH($A382,Meetings!$A$6:$A$93,0)),"?"))</f>
        <v/>
      </c>
      <c r="D382" s="52"/>
      <c r="E382" s="54"/>
      <c r="F382" s="55" t="str">
        <f>IF($A382="","",IFERROR(INDEX(Meetings!$F$6:$F$93,MATCH($A382,Meetings!$A$6:$A$93,0)),0))</f>
        <v/>
      </c>
      <c r="G382" s="56"/>
      <c r="H382" s="52"/>
      <c r="I382" s="57" t="str">
        <f t="shared" si="15"/>
        <v/>
      </c>
      <c r="J382" s="57" t="str">
        <f t="shared" si="16"/>
        <v/>
      </c>
      <c r="K382" s="57" t="str">
        <f>IF($A382="","",Settings!$C$5+SUM($J$6:$J382))</f>
        <v/>
      </c>
      <c r="L382" s="57" t="str">
        <f>IF($A382="","",MAX(Settings!$C$5,MAX($K$6:$K382)))</f>
        <v/>
      </c>
      <c r="M382" s="58" t="str">
        <f t="shared" si="17"/>
        <v/>
      </c>
    </row>
    <row r="383" spans="1:13" ht="15" customHeight="1" x14ac:dyDescent="0.25">
      <c r="A383" s="52"/>
      <c r="B383" s="53" t="str">
        <f>IF($A383="","",IFERROR(INDEX(Meetings!$B$6:$B$93,MATCH($A383,Meetings!$A$6:$A$93,0)),"?"))</f>
        <v/>
      </c>
      <c r="C383" s="53" t="str">
        <f>IF($A383="","",IFERROR(INDEX(Meetings!$C$6:$C$93,MATCH($A383,Meetings!$A$6:$A$93,0)),"?"))</f>
        <v/>
      </c>
      <c r="D383" s="52"/>
      <c r="E383" s="54"/>
      <c r="F383" s="55" t="str">
        <f>IF($A383="","",IFERROR(INDEX(Meetings!$F$6:$F$93,MATCH($A383,Meetings!$A$6:$A$93,0)),0))</f>
        <v/>
      </c>
      <c r="G383" s="56"/>
      <c r="H383" s="52"/>
      <c r="I383" s="57" t="str">
        <f t="shared" si="15"/>
        <v/>
      </c>
      <c r="J383" s="57" t="str">
        <f t="shared" si="16"/>
        <v/>
      </c>
      <c r="K383" s="57" t="str">
        <f>IF($A383="","",Settings!$C$5+SUM($J$6:$J383))</f>
        <v/>
      </c>
      <c r="L383" s="57" t="str">
        <f>IF($A383="","",MAX(Settings!$C$5,MAX($K$6:$K383)))</f>
        <v/>
      </c>
      <c r="M383" s="58" t="str">
        <f t="shared" si="17"/>
        <v/>
      </c>
    </row>
    <row r="384" spans="1:13" ht="15" customHeight="1" x14ac:dyDescent="0.25">
      <c r="A384" s="52"/>
      <c r="B384" s="53" t="str">
        <f>IF($A384="","",IFERROR(INDEX(Meetings!$B$6:$B$93,MATCH($A384,Meetings!$A$6:$A$93,0)),"?"))</f>
        <v/>
      </c>
      <c r="C384" s="53" t="str">
        <f>IF($A384="","",IFERROR(INDEX(Meetings!$C$6:$C$93,MATCH($A384,Meetings!$A$6:$A$93,0)),"?"))</f>
        <v/>
      </c>
      <c r="D384" s="52"/>
      <c r="E384" s="54"/>
      <c r="F384" s="55" t="str">
        <f>IF($A384="","",IFERROR(INDEX(Meetings!$F$6:$F$93,MATCH($A384,Meetings!$A$6:$A$93,0)),0))</f>
        <v/>
      </c>
      <c r="G384" s="56"/>
      <c r="H384" s="52"/>
      <c r="I384" s="57" t="str">
        <f t="shared" si="15"/>
        <v/>
      </c>
      <c r="J384" s="57" t="str">
        <f t="shared" si="16"/>
        <v/>
      </c>
      <c r="K384" s="57" t="str">
        <f>IF($A384="","",Settings!$C$5+SUM($J$6:$J384))</f>
        <v/>
      </c>
      <c r="L384" s="57" t="str">
        <f>IF($A384="","",MAX(Settings!$C$5,MAX($K$6:$K384)))</f>
        <v/>
      </c>
      <c r="M384" s="58" t="str">
        <f t="shared" si="17"/>
        <v/>
      </c>
    </row>
    <row r="385" spans="1:13" ht="15" customHeight="1" x14ac:dyDescent="0.25">
      <c r="A385" s="52"/>
      <c r="B385" s="53" t="str">
        <f>IF($A385="","",IFERROR(INDEX(Meetings!$B$6:$B$93,MATCH($A385,Meetings!$A$6:$A$93,0)),"?"))</f>
        <v/>
      </c>
      <c r="C385" s="53" t="str">
        <f>IF($A385="","",IFERROR(INDEX(Meetings!$C$6:$C$93,MATCH($A385,Meetings!$A$6:$A$93,0)),"?"))</f>
        <v/>
      </c>
      <c r="D385" s="52"/>
      <c r="E385" s="54"/>
      <c r="F385" s="55" t="str">
        <f>IF($A385="","",IFERROR(INDEX(Meetings!$F$6:$F$93,MATCH($A385,Meetings!$A$6:$A$93,0)),0))</f>
        <v/>
      </c>
      <c r="G385" s="56"/>
      <c r="H385" s="52"/>
      <c r="I385" s="57" t="str">
        <f t="shared" si="15"/>
        <v/>
      </c>
      <c r="J385" s="57" t="str">
        <f t="shared" si="16"/>
        <v/>
      </c>
      <c r="K385" s="57" t="str">
        <f>IF($A385="","",Settings!$C$5+SUM($J$6:$J385))</f>
        <v/>
      </c>
      <c r="L385" s="57" t="str">
        <f>IF($A385="","",MAX(Settings!$C$5,MAX($K$6:$K385)))</f>
        <v/>
      </c>
      <c r="M385" s="58" t="str">
        <f t="shared" si="17"/>
        <v/>
      </c>
    </row>
    <row r="386" spans="1:13" ht="15" customHeight="1" x14ac:dyDescent="0.25">
      <c r="A386" s="52"/>
      <c r="B386" s="53" t="str">
        <f>IF($A386="","",IFERROR(INDEX(Meetings!$B$6:$B$93,MATCH($A386,Meetings!$A$6:$A$93,0)),"?"))</f>
        <v/>
      </c>
      <c r="C386" s="53" t="str">
        <f>IF($A386="","",IFERROR(INDEX(Meetings!$C$6:$C$93,MATCH($A386,Meetings!$A$6:$A$93,0)),"?"))</f>
        <v/>
      </c>
      <c r="D386" s="52"/>
      <c r="E386" s="54"/>
      <c r="F386" s="55" t="str">
        <f>IF($A386="","",IFERROR(INDEX(Meetings!$F$6:$F$93,MATCH($A386,Meetings!$A$6:$A$93,0)),0))</f>
        <v/>
      </c>
      <c r="G386" s="56"/>
      <c r="H386" s="52"/>
      <c r="I386" s="57" t="str">
        <f t="shared" si="15"/>
        <v/>
      </c>
      <c r="J386" s="57" t="str">
        <f t="shared" si="16"/>
        <v/>
      </c>
      <c r="K386" s="57" t="str">
        <f>IF($A386="","",Settings!$C$5+SUM($J$6:$J386))</f>
        <v/>
      </c>
      <c r="L386" s="57" t="str">
        <f>IF($A386="","",MAX(Settings!$C$5,MAX($K$6:$K386)))</f>
        <v/>
      </c>
      <c r="M386" s="58" t="str">
        <f t="shared" si="17"/>
        <v/>
      </c>
    </row>
    <row r="387" spans="1:13" ht="15" customHeight="1" x14ac:dyDescent="0.25">
      <c r="A387" s="52"/>
      <c r="B387" s="53" t="str">
        <f>IF($A387="","",IFERROR(INDEX(Meetings!$B$6:$B$93,MATCH($A387,Meetings!$A$6:$A$93,0)),"?"))</f>
        <v/>
      </c>
      <c r="C387" s="53" t="str">
        <f>IF($A387="","",IFERROR(INDEX(Meetings!$C$6:$C$93,MATCH($A387,Meetings!$A$6:$A$93,0)),"?"))</f>
        <v/>
      </c>
      <c r="D387" s="52"/>
      <c r="E387" s="54"/>
      <c r="F387" s="55" t="str">
        <f>IF($A387="","",IFERROR(INDEX(Meetings!$F$6:$F$93,MATCH($A387,Meetings!$A$6:$A$93,0)),0))</f>
        <v/>
      </c>
      <c r="G387" s="56"/>
      <c r="H387" s="52"/>
      <c r="I387" s="57" t="str">
        <f t="shared" si="15"/>
        <v/>
      </c>
      <c r="J387" s="57" t="str">
        <f t="shared" si="16"/>
        <v/>
      </c>
      <c r="K387" s="57" t="str">
        <f>IF($A387="","",Settings!$C$5+SUM($J$6:$J387))</f>
        <v/>
      </c>
      <c r="L387" s="57" t="str">
        <f>IF($A387="","",MAX(Settings!$C$5,MAX($K$6:$K387)))</f>
        <v/>
      </c>
      <c r="M387" s="58" t="str">
        <f t="shared" si="17"/>
        <v/>
      </c>
    </row>
    <row r="388" spans="1:13" ht="15" customHeight="1" x14ac:dyDescent="0.25">
      <c r="A388" s="52"/>
      <c r="B388" s="53" t="str">
        <f>IF($A388="","",IFERROR(INDEX(Meetings!$B$6:$B$93,MATCH($A388,Meetings!$A$6:$A$93,0)),"?"))</f>
        <v/>
      </c>
      <c r="C388" s="53" t="str">
        <f>IF($A388="","",IFERROR(INDEX(Meetings!$C$6:$C$93,MATCH($A388,Meetings!$A$6:$A$93,0)),"?"))</f>
        <v/>
      </c>
      <c r="D388" s="52"/>
      <c r="E388" s="54"/>
      <c r="F388" s="55" t="str">
        <f>IF($A388="","",IFERROR(INDEX(Meetings!$F$6:$F$93,MATCH($A388,Meetings!$A$6:$A$93,0)),0))</f>
        <v/>
      </c>
      <c r="G388" s="56"/>
      <c r="H388" s="52"/>
      <c r="I388" s="57" t="str">
        <f t="shared" si="15"/>
        <v/>
      </c>
      <c r="J388" s="57" t="str">
        <f t="shared" si="16"/>
        <v/>
      </c>
      <c r="K388" s="57" t="str">
        <f>IF($A388="","",Settings!$C$5+SUM($J$6:$J388))</f>
        <v/>
      </c>
      <c r="L388" s="57" t="str">
        <f>IF($A388="","",MAX(Settings!$C$5,MAX($K$6:$K388)))</f>
        <v/>
      </c>
      <c r="M388" s="58" t="str">
        <f t="shared" si="17"/>
        <v/>
      </c>
    </row>
    <row r="389" spans="1:13" ht="15" customHeight="1" x14ac:dyDescent="0.25">
      <c r="A389" s="52"/>
      <c r="B389" s="53" t="str">
        <f>IF($A389="","",IFERROR(INDEX(Meetings!$B$6:$B$93,MATCH($A389,Meetings!$A$6:$A$93,0)),"?"))</f>
        <v/>
      </c>
      <c r="C389" s="53" t="str">
        <f>IF($A389="","",IFERROR(INDEX(Meetings!$C$6:$C$93,MATCH($A389,Meetings!$A$6:$A$93,0)),"?"))</f>
        <v/>
      </c>
      <c r="D389" s="52"/>
      <c r="E389" s="54"/>
      <c r="F389" s="55" t="str">
        <f>IF($A389="","",IFERROR(INDEX(Meetings!$F$6:$F$93,MATCH($A389,Meetings!$A$6:$A$93,0)),0))</f>
        <v/>
      </c>
      <c r="G389" s="56"/>
      <c r="H389" s="52"/>
      <c r="I389" s="57" t="str">
        <f t="shared" si="15"/>
        <v/>
      </c>
      <c r="J389" s="57" t="str">
        <f t="shared" si="16"/>
        <v/>
      </c>
      <c r="K389" s="57" t="str">
        <f>IF($A389="","",Settings!$C$5+SUM($J$6:$J389))</f>
        <v/>
      </c>
      <c r="L389" s="57" t="str">
        <f>IF($A389="","",MAX(Settings!$C$5,MAX($K$6:$K389)))</f>
        <v/>
      </c>
      <c r="M389" s="58" t="str">
        <f t="shared" si="17"/>
        <v/>
      </c>
    </row>
    <row r="390" spans="1:13" ht="15" customHeight="1" x14ac:dyDescent="0.25">
      <c r="A390" s="52"/>
      <c r="B390" s="53" t="str">
        <f>IF($A390="","",IFERROR(INDEX(Meetings!$B$6:$B$93,MATCH($A390,Meetings!$A$6:$A$93,0)),"?"))</f>
        <v/>
      </c>
      <c r="C390" s="53" t="str">
        <f>IF($A390="","",IFERROR(INDEX(Meetings!$C$6:$C$93,MATCH($A390,Meetings!$A$6:$A$93,0)),"?"))</f>
        <v/>
      </c>
      <c r="D390" s="52"/>
      <c r="E390" s="54"/>
      <c r="F390" s="55" t="str">
        <f>IF($A390="","",IFERROR(INDEX(Meetings!$F$6:$F$93,MATCH($A390,Meetings!$A$6:$A$93,0)),0))</f>
        <v/>
      </c>
      <c r="G390" s="56"/>
      <c r="H390" s="52"/>
      <c r="I390" s="57" t="str">
        <f t="shared" ref="I390:I453" si="18">IF($A390="","",IF(UPPER($H390&amp;"")="NR",$F390,IF($H390=1,ROUND($F390*$G390,2),0)))</f>
        <v/>
      </c>
      <c r="J390" s="57" t="str">
        <f t="shared" ref="J390:J453" si="19">IF($A390="","",$I390-$F390)</f>
        <v/>
      </c>
      <c r="K390" s="57" t="str">
        <f>IF($A390="","",Settings!$C$5+SUM($J$6:$J390))</f>
        <v/>
      </c>
      <c r="L390" s="57" t="str">
        <f>IF($A390="","",MAX(Settings!$C$5,MAX($K$6:$K390)))</f>
        <v/>
      </c>
      <c r="M390" s="58" t="str">
        <f t="shared" ref="M390:M453" si="20">IF($A390="","",IF($L390&lt;=0,0,($L390-$K390)/$L390))</f>
        <v/>
      </c>
    </row>
    <row r="391" spans="1:13" ht="15" customHeight="1" x14ac:dyDescent="0.25">
      <c r="A391" s="52"/>
      <c r="B391" s="53" t="str">
        <f>IF($A391="","",IFERROR(INDEX(Meetings!$B$6:$B$93,MATCH($A391,Meetings!$A$6:$A$93,0)),"?"))</f>
        <v/>
      </c>
      <c r="C391" s="53" t="str">
        <f>IF($A391="","",IFERROR(INDEX(Meetings!$C$6:$C$93,MATCH($A391,Meetings!$A$6:$A$93,0)),"?"))</f>
        <v/>
      </c>
      <c r="D391" s="52"/>
      <c r="E391" s="54"/>
      <c r="F391" s="55" t="str">
        <f>IF($A391="","",IFERROR(INDEX(Meetings!$F$6:$F$93,MATCH($A391,Meetings!$A$6:$A$93,0)),0))</f>
        <v/>
      </c>
      <c r="G391" s="56"/>
      <c r="H391" s="52"/>
      <c r="I391" s="57" t="str">
        <f t="shared" si="18"/>
        <v/>
      </c>
      <c r="J391" s="57" t="str">
        <f t="shared" si="19"/>
        <v/>
      </c>
      <c r="K391" s="57" t="str">
        <f>IF($A391="","",Settings!$C$5+SUM($J$6:$J391))</f>
        <v/>
      </c>
      <c r="L391" s="57" t="str">
        <f>IF($A391="","",MAX(Settings!$C$5,MAX($K$6:$K391)))</f>
        <v/>
      </c>
      <c r="M391" s="58" t="str">
        <f t="shared" si="20"/>
        <v/>
      </c>
    </row>
    <row r="392" spans="1:13" ht="15" customHeight="1" x14ac:dyDescent="0.25">
      <c r="A392" s="52"/>
      <c r="B392" s="53" t="str">
        <f>IF($A392="","",IFERROR(INDEX(Meetings!$B$6:$B$93,MATCH($A392,Meetings!$A$6:$A$93,0)),"?"))</f>
        <v/>
      </c>
      <c r="C392" s="53" t="str">
        <f>IF($A392="","",IFERROR(INDEX(Meetings!$C$6:$C$93,MATCH($A392,Meetings!$A$6:$A$93,0)),"?"))</f>
        <v/>
      </c>
      <c r="D392" s="52"/>
      <c r="E392" s="54"/>
      <c r="F392" s="55" t="str">
        <f>IF($A392="","",IFERROR(INDEX(Meetings!$F$6:$F$93,MATCH($A392,Meetings!$A$6:$A$93,0)),0))</f>
        <v/>
      </c>
      <c r="G392" s="56"/>
      <c r="H392" s="52"/>
      <c r="I392" s="57" t="str">
        <f t="shared" si="18"/>
        <v/>
      </c>
      <c r="J392" s="57" t="str">
        <f t="shared" si="19"/>
        <v/>
      </c>
      <c r="K392" s="57" t="str">
        <f>IF($A392="","",Settings!$C$5+SUM($J$6:$J392))</f>
        <v/>
      </c>
      <c r="L392" s="57" t="str">
        <f>IF($A392="","",MAX(Settings!$C$5,MAX($K$6:$K392)))</f>
        <v/>
      </c>
      <c r="M392" s="58" t="str">
        <f t="shared" si="20"/>
        <v/>
      </c>
    </row>
    <row r="393" spans="1:13" ht="15" customHeight="1" x14ac:dyDescent="0.25">
      <c r="A393" s="52"/>
      <c r="B393" s="53" t="str">
        <f>IF($A393="","",IFERROR(INDEX(Meetings!$B$6:$B$93,MATCH($A393,Meetings!$A$6:$A$93,0)),"?"))</f>
        <v/>
      </c>
      <c r="C393" s="53" t="str">
        <f>IF($A393="","",IFERROR(INDEX(Meetings!$C$6:$C$93,MATCH($A393,Meetings!$A$6:$A$93,0)),"?"))</f>
        <v/>
      </c>
      <c r="D393" s="52"/>
      <c r="E393" s="54"/>
      <c r="F393" s="55" t="str">
        <f>IF($A393="","",IFERROR(INDEX(Meetings!$F$6:$F$93,MATCH($A393,Meetings!$A$6:$A$93,0)),0))</f>
        <v/>
      </c>
      <c r="G393" s="56"/>
      <c r="H393" s="52"/>
      <c r="I393" s="57" t="str">
        <f t="shared" si="18"/>
        <v/>
      </c>
      <c r="J393" s="57" t="str">
        <f t="shared" si="19"/>
        <v/>
      </c>
      <c r="K393" s="57" t="str">
        <f>IF($A393="","",Settings!$C$5+SUM($J$6:$J393))</f>
        <v/>
      </c>
      <c r="L393" s="57" t="str">
        <f>IF($A393="","",MAX(Settings!$C$5,MAX($K$6:$K393)))</f>
        <v/>
      </c>
      <c r="M393" s="58" t="str">
        <f t="shared" si="20"/>
        <v/>
      </c>
    </row>
    <row r="394" spans="1:13" ht="15" customHeight="1" x14ac:dyDescent="0.25">
      <c r="A394" s="52"/>
      <c r="B394" s="53" t="str">
        <f>IF($A394="","",IFERROR(INDEX(Meetings!$B$6:$B$93,MATCH($A394,Meetings!$A$6:$A$93,0)),"?"))</f>
        <v/>
      </c>
      <c r="C394" s="53" t="str">
        <f>IF($A394="","",IFERROR(INDEX(Meetings!$C$6:$C$93,MATCH($A394,Meetings!$A$6:$A$93,0)),"?"))</f>
        <v/>
      </c>
      <c r="D394" s="52"/>
      <c r="E394" s="54"/>
      <c r="F394" s="55" t="str">
        <f>IF($A394="","",IFERROR(INDEX(Meetings!$F$6:$F$93,MATCH($A394,Meetings!$A$6:$A$93,0)),0))</f>
        <v/>
      </c>
      <c r="G394" s="56"/>
      <c r="H394" s="52"/>
      <c r="I394" s="57" t="str">
        <f t="shared" si="18"/>
        <v/>
      </c>
      <c r="J394" s="57" t="str">
        <f t="shared" si="19"/>
        <v/>
      </c>
      <c r="K394" s="57" t="str">
        <f>IF($A394="","",Settings!$C$5+SUM($J$6:$J394))</f>
        <v/>
      </c>
      <c r="L394" s="57" t="str">
        <f>IF($A394="","",MAX(Settings!$C$5,MAX($K$6:$K394)))</f>
        <v/>
      </c>
      <c r="M394" s="58" t="str">
        <f t="shared" si="20"/>
        <v/>
      </c>
    </row>
    <row r="395" spans="1:13" ht="15" customHeight="1" x14ac:dyDescent="0.25">
      <c r="A395" s="52"/>
      <c r="B395" s="53" t="str">
        <f>IF($A395="","",IFERROR(INDEX(Meetings!$B$6:$B$93,MATCH($A395,Meetings!$A$6:$A$93,0)),"?"))</f>
        <v/>
      </c>
      <c r="C395" s="53" t="str">
        <f>IF($A395="","",IFERROR(INDEX(Meetings!$C$6:$C$93,MATCH($A395,Meetings!$A$6:$A$93,0)),"?"))</f>
        <v/>
      </c>
      <c r="D395" s="52"/>
      <c r="E395" s="54"/>
      <c r="F395" s="55" t="str">
        <f>IF($A395="","",IFERROR(INDEX(Meetings!$F$6:$F$93,MATCH($A395,Meetings!$A$6:$A$93,0)),0))</f>
        <v/>
      </c>
      <c r="G395" s="56"/>
      <c r="H395" s="52"/>
      <c r="I395" s="57" t="str">
        <f t="shared" si="18"/>
        <v/>
      </c>
      <c r="J395" s="57" t="str">
        <f t="shared" si="19"/>
        <v/>
      </c>
      <c r="K395" s="57" t="str">
        <f>IF($A395="","",Settings!$C$5+SUM($J$6:$J395))</f>
        <v/>
      </c>
      <c r="L395" s="57" t="str">
        <f>IF($A395="","",MAX(Settings!$C$5,MAX($K$6:$K395)))</f>
        <v/>
      </c>
      <c r="M395" s="58" t="str">
        <f t="shared" si="20"/>
        <v/>
      </c>
    </row>
    <row r="396" spans="1:13" ht="15" customHeight="1" x14ac:dyDescent="0.25">
      <c r="A396" s="52"/>
      <c r="B396" s="53" t="str">
        <f>IF($A396="","",IFERROR(INDEX(Meetings!$B$6:$B$93,MATCH($A396,Meetings!$A$6:$A$93,0)),"?"))</f>
        <v/>
      </c>
      <c r="C396" s="53" t="str">
        <f>IF($A396="","",IFERROR(INDEX(Meetings!$C$6:$C$93,MATCH($A396,Meetings!$A$6:$A$93,0)),"?"))</f>
        <v/>
      </c>
      <c r="D396" s="52"/>
      <c r="E396" s="54"/>
      <c r="F396" s="55" t="str">
        <f>IF($A396="","",IFERROR(INDEX(Meetings!$F$6:$F$93,MATCH($A396,Meetings!$A$6:$A$93,0)),0))</f>
        <v/>
      </c>
      <c r="G396" s="56"/>
      <c r="H396" s="52"/>
      <c r="I396" s="57" t="str">
        <f t="shared" si="18"/>
        <v/>
      </c>
      <c r="J396" s="57" t="str">
        <f t="shared" si="19"/>
        <v/>
      </c>
      <c r="K396" s="57" t="str">
        <f>IF($A396="","",Settings!$C$5+SUM($J$6:$J396))</f>
        <v/>
      </c>
      <c r="L396" s="57" t="str">
        <f>IF($A396="","",MAX(Settings!$C$5,MAX($K$6:$K396)))</f>
        <v/>
      </c>
      <c r="M396" s="58" t="str">
        <f t="shared" si="20"/>
        <v/>
      </c>
    </row>
    <row r="397" spans="1:13" ht="15" customHeight="1" x14ac:dyDescent="0.25">
      <c r="A397" s="52"/>
      <c r="B397" s="53" t="str">
        <f>IF($A397="","",IFERROR(INDEX(Meetings!$B$6:$B$93,MATCH($A397,Meetings!$A$6:$A$93,0)),"?"))</f>
        <v/>
      </c>
      <c r="C397" s="53" t="str">
        <f>IF($A397="","",IFERROR(INDEX(Meetings!$C$6:$C$93,MATCH($A397,Meetings!$A$6:$A$93,0)),"?"))</f>
        <v/>
      </c>
      <c r="D397" s="52"/>
      <c r="E397" s="54"/>
      <c r="F397" s="55" t="str">
        <f>IF($A397="","",IFERROR(INDEX(Meetings!$F$6:$F$93,MATCH($A397,Meetings!$A$6:$A$93,0)),0))</f>
        <v/>
      </c>
      <c r="G397" s="56"/>
      <c r="H397" s="52"/>
      <c r="I397" s="57" t="str">
        <f t="shared" si="18"/>
        <v/>
      </c>
      <c r="J397" s="57" t="str">
        <f t="shared" si="19"/>
        <v/>
      </c>
      <c r="K397" s="57" t="str">
        <f>IF($A397="","",Settings!$C$5+SUM($J$6:$J397))</f>
        <v/>
      </c>
      <c r="L397" s="57" t="str">
        <f>IF($A397="","",MAX(Settings!$C$5,MAX($K$6:$K397)))</f>
        <v/>
      </c>
      <c r="M397" s="58" t="str">
        <f t="shared" si="20"/>
        <v/>
      </c>
    </row>
    <row r="398" spans="1:13" ht="15" customHeight="1" x14ac:dyDescent="0.25">
      <c r="A398" s="52"/>
      <c r="B398" s="53" t="str">
        <f>IF($A398="","",IFERROR(INDEX(Meetings!$B$6:$B$93,MATCH($A398,Meetings!$A$6:$A$93,0)),"?"))</f>
        <v/>
      </c>
      <c r="C398" s="53" t="str">
        <f>IF($A398="","",IFERROR(INDEX(Meetings!$C$6:$C$93,MATCH($A398,Meetings!$A$6:$A$93,0)),"?"))</f>
        <v/>
      </c>
      <c r="D398" s="52"/>
      <c r="E398" s="54"/>
      <c r="F398" s="55" t="str">
        <f>IF($A398="","",IFERROR(INDEX(Meetings!$F$6:$F$93,MATCH($A398,Meetings!$A$6:$A$93,0)),0))</f>
        <v/>
      </c>
      <c r="G398" s="56"/>
      <c r="H398" s="52"/>
      <c r="I398" s="57" t="str">
        <f t="shared" si="18"/>
        <v/>
      </c>
      <c r="J398" s="57" t="str">
        <f t="shared" si="19"/>
        <v/>
      </c>
      <c r="K398" s="57" t="str">
        <f>IF($A398="","",Settings!$C$5+SUM($J$6:$J398))</f>
        <v/>
      </c>
      <c r="L398" s="57" t="str">
        <f>IF($A398="","",MAX(Settings!$C$5,MAX($K$6:$K398)))</f>
        <v/>
      </c>
      <c r="M398" s="58" t="str">
        <f t="shared" si="20"/>
        <v/>
      </c>
    </row>
    <row r="399" spans="1:13" ht="15" customHeight="1" x14ac:dyDescent="0.25">
      <c r="A399" s="52"/>
      <c r="B399" s="53" t="str">
        <f>IF($A399="","",IFERROR(INDEX(Meetings!$B$6:$B$93,MATCH($A399,Meetings!$A$6:$A$93,0)),"?"))</f>
        <v/>
      </c>
      <c r="C399" s="53" t="str">
        <f>IF($A399="","",IFERROR(INDEX(Meetings!$C$6:$C$93,MATCH($A399,Meetings!$A$6:$A$93,0)),"?"))</f>
        <v/>
      </c>
      <c r="D399" s="52"/>
      <c r="E399" s="54"/>
      <c r="F399" s="55" t="str">
        <f>IF($A399="","",IFERROR(INDEX(Meetings!$F$6:$F$93,MATCH($A399,Meetings!$A$6:$A$93,0)),0))</f>
        <v/>
      </c>
      <c r="G399" s="56"/>
      <c r="H399" s="52"/>
      <c r="I399" s="57" t="str">
        <f t="shared" si="18"/>
        <v/>
      </c>
      <c r="J399" s="57" t="str">
        <f t="shared" si="19"/>
        <v/>
      </c>
      <c r="K399" s="57" t="str">
        <f>IF($A399="","",Settings!$C$5+SUM($J$6:$J399))</f>
        <v/>
      </c>
      <c r="L399" s="57" t="str">
        <f>IF($A399="","",MAX(Settings!$C$5,MAX($K$6:$K399)))</f>
        <v/>
      </c>
      <c r="M399" s="58" t="str">
        <f t="shared" si="20"/>
        <v/>
      </c>
    </row>
    <row r="400" spans="1:13" ht="15" customHeight="1" x14ac:dyDescent="0.25">
      <c r="A400" s="52"/>
      <c r="B400" s="53" t="str">
        <f>IF($A400="","",IFERROR(INDEX(Meetings!$B$6:$B$93,MATCH($A400,Meetings!$A$6:$A$93,0)),"?"))</f>
        <v/>
      </c>
      <c r="C400" s="53" t="str">
        <f>IF($A400="","",IFERROR(INDEX(Meetings!$C$6:$C$93,MATCH($A400,Meetings!$A$6:$A$93,0)),"?"))</f>
        <v/>
      </c>
      <c r="D400" s="52"/>
      <c r="E400" s="54"/>
      <c r="F400" s="55" t="str">
        <f>IF($A400="","",IFERROR(INDEX(Meetings!$F$6:$F$93,MATCH($A400,Meetings!$A$6:$A$93,0)),0))</f>
        <v/>
      </c>
      <c r="G400" s="56"/>
      <c r="H400" s="52"/>
      <c r="I400" s="57" t="str">
        <f t="shared" si="18"/>
        <v/>
      </c>
      <c r="J400" s="57" t="str">
        <f t="shared" si="19"/>
        <v/>
      </c>
      <c r="K400" s="57" t="str">
        <f>IF($A400="","",Settings!$C$5+SUM($J$6:$J400))</f>
        <v/>
      </c>
      <c r="L400" s="57" t="str">
        <f>IF($A400="","",MAX(Settings!$C$5,MAX($K$6:$K400)))</f>
        <v/>
      </c>
      <c r="M400" s="58" t="str">
        <f t="shared" si="20"/>
        <v/>
      </c>
    </row>
    <row r="401" spans="1:13" ht="15" customHeight="1" x14ac:dyDescent="0.25">
      <c r="A401" s="52"/>
      <c r="B401" s="53" t="str">
        <f>IF($A401="","",IFERROR(INDEX(Meetings!$B$6:$B$93,MATCH($A401,Meetings!$A$6:$A$93,0)),"?"))</f>
        <v/>
      </c>
      <c r="C401" s="53" t="str">
        <f>IF($A401="","",IFERROR(INDEX(Meetings!$C$6:$C$93,MATCH($A401,Meetings!$A$6:$A$93,0)),"?"))</f>
        <v/>
      </c>
      <c r="D401" s="52"/>
      <c r="E401" s="54"/>
      <c r="F401" s="55" t="str">
        <f>IF($A401="","",IFERROR(INDEX(Meetings!$F$6:$F$93,MATCH($A401,Meetings!$A$6:$A$93,0)),0))</f>
        <v/>
      </c>
      <c r="G401" s="56"/>
      <c r="H401" s="52"/>
      <c r="I401" s="57" t="str">
        <f t="shared" si="18"/>
        <v/>
      </c>
      <c r="J401" s="57" t="str">
        <f t="shared" si="19"/>
        <v/>
      </c>
      <c r="K401" s="57" t="str">
        <f>IF($A401="","",Settings!$C$5+SUM($J$6:$J401))</f>
        <v/>
      </c>
      <c r="L401" s="57" t="str">
        <f>IF($A401="","",MAX(Settings!$C$5,MAX($K$6:$K401)))</f>
        <v/>
      </c>
      <c r="M401" s="58" t="str">
        <f t="shared" si="20"/>
        <v/>
      </c>
    </row>
    <row r="402" spans="1:13" ht="15" customHeight="1" x14ac:dyDescent="0.25">
      <c r="A402" s="52"/>
      <c r="B402" s="53" t="str">
        <f>IF($A402="","",IFERROR(INDEX(Meetings!$B$6:$B$93,MATCH($A402,Meetings!$A$6:$A$93,0)),"?"))</f>
        <v/>
      </c>
      <c r="C402" s="53" t="str">
        <f>IF($A402="","",IFERROR(INDEX(Meetings!$C$6:$C$93,MATCH($A402,Meetings!$A$6:$A$93,0)),"?"))</f>
        <v/>
      </c>
      <c r="D402" s="52"/>
      <c r="E402" s="54"/>
      <c r="F402" s="55" t="str">
        <f>IF($A402="","",IFERROR(INDEX(Meetings!$F$6:$F$93,MATCH($A402,Meetings!$A$6:$A$93,0)),0))</f>
        <v/>
      </c>
      <c r="G402" s="56"/>
      <c r="H402" s="52"/>
      <c r="I402" s="57" t="str">
        <f t="shared" si="18"/>
        <v/>
      </c>
      <c r="J402" s="57" t="str">
        <f t="shared" si="19"/>
        <v/>
      </c>
      <c r="K402" s="57" t="str">
        <f>IF($A402="","",Settings!$C$5+SUM($J$6:$J402))</f>
        <v/>
      </c>
      <c r="L402" s="57" t="str">
        <f>IF($A402="","",MAX(Settings!$C$5,MAX($K$6:$K402)))</f>
        <v/>
      </c>
      <c r="M402" s="58" t="str">
        <f t="shared" si="20"/>
        <v/>
      </c>
    </row>
    <row r="403" spans="1:13" ht="15" customHeight="1" x14ac:dyDescent="0.25">
      <c r="A403" s="52"/>
      <c r="B403" s="53" t="str">
        <f>IF($A403="","",IFERROR(INDEX(Meetings!$B$6:$B$93,MATCH($A403,Meetings!$A$6:$A$93,0)),"?"))</f>
        <v/>
      </c>
      <c r="C403" s="53" t="str">
        <f>IF($A403="","",IFERROR(INDEX(Meetings!$C$6:$C$93,MATCH($A403,Meetings!$A$6:$A$93,0)),"?"))</f>
        <v/>
      </c>
      <c r="D403" s="52"/>
      <c r="E403" s="54"/>
      <c r="F403" s="55" t="str">
        <f>IF($A403="","",IFERROR(INDEX(Meetings!$F$6:$F$93,MATCH($A403,Meetings!$A$6:$A$93,0)),0))</f>
        <v/>
      </c>
      <c r="G403" s="56"/>
      <c r="H403" s="52"/>
      <c r="I403" s="57" t="str">
        <f t="shared" si="18"/>
        <v/>
      </c>
      <c r="J403" s="57" t="str">
        <f t="shared" si="19"/>
        <v/>
      </c>
      <c r="K403" s="57" t="str">
        <f>IF($A403="","",Settings!$C$5+SUM($J$6:$J403))</f>
        <v/>
      </c>
      <c r="L403" s="57" t="str">
        <f>IF($A403="","",MAX(Settings!$C$5,MAX($K$6:$K403)))</f>
        <v/>
      </c>
      <c r="M403" s="58" t="str">
        <f t="shared" si="20"/>
        <v/>
      </c>
    </row>
    <row r="404" spans="1:13" ht="15" customHeight="1" x14ac:dyDescent="0.25">
      <c r="A404" s="52"/>
      <c r="B404" s="53" t="str">
        <f>IF($A404="","",IFERROR(INDEX(Meetings!$B$6:$B$93,MATCH($A404,Meetings!$A$6:$A$93,0)),"?"))</f>
        <v/>
      </c>
      <c r="C404" s="53" t="str">
        <f>IF($A404="","",IFERROR(INDEX(Meetings!$C$6:$C$93,MATCH($A404,Meetings!$A$6:$A$93,0)),"?"))</f>
        <v/>
      </c>
      <c r="D404" s="52"/>
      <c r="E404" s="54"/>
      <c r="F404" s="55" t="str">
        <f>IF($A404="","",IFERROR(INDEX(Meetings!$F$6:$F$93,MATCH($A404,Meetings!$A$6:$A$93,0)),0))</f>
        <v/>
      </c>
      <c r="G404" s="56"/>
      <c r="H404" s="52"/>
      <c r="I404" s="57" t="str">
        <f t="shared" si="18"/>
        <v/>
      </c>
      <c r="J404" s="57" t="str">
        <f t="shared" si="19"/>
        <v/>
      </c>
      <c r="K404" s="57" t="str">
        <f>IF($A404="","",Settings!$C$5+SUM($J$6:$J404))</f>
        <v/>
      </c>
      <c r="L404" s="57" t="str">
        <f>IF($A404="","",MAX(Settings!$C$5,MAX($K$6:$K404)))</f>
        <v/>
      </c>
      <c r="M404" s="58" t="str">
        <f t="shared" si="20"/>
        <v/>
      </c>
    </row>
    <row r="405" spans="1:13" ht="15" customHeight="1" x14ac:dyDescent="0.25">
      <c r="A405" s="52"/>
      <c r="B405" s="53" t="str">
        <f>IF($A405="","",IFERROR(INDEX(Meetings!$B$6:$B$93,MATCH($A405,Meetings!$A$6:$A$93,0)),"?"))</f>
        <v/>
      </c>
      <c r="C405" s="53" t="str">
        <f>IF($A405="","",IFERROR(INDEX(Meetings!$C$6:$C$93,MATCH($A405,Meetings!$A$6:$A$93,0)),"?"))</f>
        <v/>
      </c>
      <c r="D405" s="52"/>
      <c r="E405" s="54"/>
      <c r="F405" s="55" t="str">
        <f>IF($A405="","",IFERROR(INDEX(Meetings!$F$6:$F$93,MATCH($A405,Meetings!$A$6:$A$93,0)),0))</f>
        <v/>
      </c>
      <c r="G405" s="56"/>
      <c r="H405" s="52"/>
      <c r="I405" s="57" t="str">
        <f t="shared" si="18"/>
        <v/>
      </c>
      <c r="J405" s="57" t="str">
        <f t="shared" si="19"/>
        <v/>
      </c>
      <c r="K405" s="57" t="str">
        <f>IF($A405="","",Settings!$C$5+SUM($J$6:$J405))</f>
        <v/>
      </c>
      <c r="L405" s="57" t="str">
        <f>IF($A405="","",MAX(Settings!$C$5,MAX($K$6:$K405)))</f>
        <v/>
      </c>
      <c r="M405" s="58" t="str">
        <f t="shared" si="20"/>
        <v/>
      </c>
    </row>
    <row r="406" spans="1:13" ht="15" customHeight="1" x14ac:dyDescent="0.25">
      <c r="A406" s="52"/>
      <c r="B406" s="53" t="str">
        <f>IF($A406="","",IFERROR(INDEX(Meetings!$B$6:$B$93,MATCH($A406,Meetings!$A$6:$A$93,0)),"?"))</f>
        <v/>
      </c>
      <c r="C406" s="53" t="str">
        <f>IF($A406="","",IFERROR(INDEX(Meetings!$C$6:$C$93,MATCH($A406,Meetings!$A$6:$A$93,0)),"?"))</f>
        <v/>
      </c>
      <c r="D406" s="52"/>
      <c r="E406" s="54"/>
      <c r="F406" s="55" t="str">
        <f>IF($A406="","",IFERROR(INDEX(Meetings!$F$6:$F$93,MATCH($A406,Meetings!$A$6:$A$93,0)),0))</f>
        <v/>
      </c>
      <c r="G406" s="56"/>
      <c r="H406" s="52"/>
      <c r="I406" s="57" t="str">
        <f t="shared" si="18"/>
        <v/>
      </c>
      <c r="J406" s="57" t="str">
        <f t="shared" si="19"/>
        <v/>
      </c>
      <c r="K406" s="57" t="str">
        <f>IF($A406="","",Settings!$C$5+SUM($J$6:$J406))</f>
        <v/>
      </c>
      <c r="L406" s="57" t="str">
        <f>IF($A406="","",MAX(Settings!$C$5,MAX($K$6:$K406)))</f>
        <v/>
      </c>
      <c r="M406" s="58" t="str">
        <f t="shared" si="20"/>
        <v/>
      </c>
    </row>
    <row r="407" spans="1:13" ht="15" customHeight="1" x14ac:dyDescent="0.25">
      <c r="A407" s="52"/>
      <c r="B407" s="53" t="str">
        <f>IF($A407="","",IFERROR(INDEX(Meetings!$B$6:$B$93,MATCH($A407,Meetings!$A$6:$A$93,0)),"?"))</f>
        <v/>
      </c>
      <c r="C407" s="53" t="str">
        <f>IF($A407="","",IFERROR(INDEX(Meetings!$C$6:$C$93,MATCH($A407,Meetings!$A$6:$A$93,0)),"?"))</f>
        <v/>
      </c>
      <c r="D407" s="52"/>
      <c r="E407" s="54"/>
      <c r="F407" s="55" t="str">
        <f>IF($A407="","",IFERROR(INDEX(Meetings!$F$6:$F$93,MATCH($A407,Meetings!$A$6:$A$93,0)),0))</f>
        <v/>
      </c>
      <c r="G407" s="56"/>
      <c r="H407" s="52"/>
      <c r="I407" s="57" t="str">
        <f t="shared" si="18"/>
        <v/>
      </c>
      <c r="J407" s="57" t="str">
        <f t="shared" si="19"/>
        <v/>
      </c>
      <c r="K407" s="57" t="str">
        <f>IF($A407="","",Settings!$C$5+SUM($J$6:$J407))</f>
        <v/>
      </c>
      <c r="L407" s="57" t="str">
        <f>IF($A407="","",MAX(Settings!$C$5,MAX($K$6:$K407)))</f>
        <v/>
      </c>
      <c r="M407" s="58" t="str">
        <f t="shared" si="20"/>
        <v/>
      </c>
    </row>
    <row r="408" spans="1:13" ht="15" customHeight="1" x14ac:dyDescent="0.25">
      <c r="A408" s="52"/>
      <c r="B408" s="53" t="str">
        <f>IF($A408="","",IFERROR(INDEX(Meetings!$B$6:$B$93,MATCH($A408,Meetings!$A$6:$A$93,0)),"?"))</f>
        <v/>
      </c>
      <c r="C408" s="53" t="str">
        <f>IF($A408="","",IFERROR(INDEX(Meetings!$C$6:$C$93,MATCH($A408,Meetings!$A$6:$A$93,0)),"?"))</f>
        <v/>
      </c>
      <c r="D408" s="52"/>
      <c r="E408" s="54"/>
      <c r="F408" s="55" t="str">
        <f>IF($A408="","",IFERROR(INDEX(Meetings!$F$6:$F$93,MATCH($A408,Meetings!$A$6:$A$93,0)),0))</f>
        <v/>
      </c>
      <c r="G408" s="56"/>
      <c r="H408" s="52"/>
      <c r="I408" s="57" t="str">
        <f t="shared" si="18"/>
        <v/>
      </c>
      <c r="J408" s="57" t="str">
        <f t="shared" si="19"/>
        <v/>
      </c>
      <c r="K408" s="57" t="str">
        <f>IF($A408="","",Settings!$C$5+SUM($J$6:$J408))</f>
        <v/>
      </c>
      <c r="L408" s="57" t="str">
        <f>IF($A408="","",MAX(Settings!$C$5,MAX($K$6:$K408)))</f>
        <v/>
      </c>
      <c r="M408" s="58" t="str">
        <f t="shared" si="20"/>
        <v/>
      </c>
    </row>
    <row r="409" spans="1:13" ht="15" customHeight="1" x14ac:dyDescent="0.25">
      <c r="A409" s="52"/>
      <c r="B409" s="53" t="str">
        <f>IF($A409="","",IFERROR(INDEX(Meetings!$B$6:$B$93,MATCH($A409,Meetings!$A$6:$A$93,0)),"?"))</f>
        <v/>
      </c>
      <c r="C409" s="53" t="str">
        <f>IF($A409="","",IFERROR(INDEX(Meetings!$C$6:$C$93,MATCH($A409,Meetings!$A$6:$A$93,0)),"?"))</f>
        <v/>
      </c>
      <c r="D409" s="52"/>
      <c r="E409" s="54"/>
      <c r="F409" s="55" t="str">
        <f>IF($A409="","",IFERROR(INDEX(Meetings!$F$6:$F$93,MATCH($A409,Meetings!$A$6:$A$93,0)),0))</f>
        <v/>
      </c>
      <c r="G409" s="56"/>
      <c r="H409" s="52"/>
      <c r="I409" s="57" t="str">
        <f t="shared" si="18"/>
        <v/>
      </c>
      <c r="J409" s="57" t="str">
        <f t="shared" si="19"/>
        <v/>
      </c>
      <c r="K409" s="57" t="str">
        <f>IF($A409="","",Settings!$C$5+SUM($J$6:$J409))</f>
        <v/>
      </c>
      <c r="L409" s="57" t="str">
        <f>IF($A409="","",MAX(Settings!$C$5,MAX($K$6:$K409)))</f>
        <v/>
      </c>
      <c r="M409" s="58" t="str">
        <f t="shared" si="20"/>
        <v/>
      </c>
    </row>
    <row r="410" spans="1:13" ht="15" customHeight="1" x14ac:dyDescent="0.25">
      <c r="A410" s="52"/>
      <c r="B410" s="53" t="str">
        <f>IF($A410="","",IFERROR(INDEX(Meetings!$B$6:$B$93,MATCH($A410,Meetings!$A$6:$A$93,0)),"?"))</f>
        <v/>
      </c>
      <c r="C410" s="53" t="str">
        <f>IF($A410="","",IFERROR(INDEX(Meetings!$C$6:$C$93,MATCH($A410,Meetings!$A$6:$A$93,0)),"?"))</f>
        <v/>
      </c>
      <c r="D410" s="52"/>
      <c r="E410" s="54"/>
      <c r="F410" s="55" t="str">
        <f>IF($A410="","",IFERROR(INDEX(Meetings!$F$6:$F$93,MATCH($A410,Meetings!$A$6:$A$93,0)),0))</f>
        <v/>
      </c>
      <c r="G410" s="56"/>
      <c r="H410" s="52"/>
      <c r="I410" s="57" t="str">
        <f t="shared" si="18"/>
        <v/>
      </c>
      <c r="J410" s="57" t="str">
        <f t="shared" si="19"/>
        <v/>
      </c>
      <c r="K410" s="57" t="str">
        <f>IF($A410="","",Settings!$C$5+SUM($J$6:$J410))</f>
        <v/>
      </c>
      <c r="L410" s="57" t="str">
        <f>IF($A410="","",MAX(Settings!$C$5,MAX($K$6:$K410)))</f>
        <v/>
      </c>
      <c r="M410" s="58" t="str">
        <f t="shared" si="20"/>
        <v/>
      </c>
    </row>
    <row r="411" spans="1:13" ht="15" customHeight="1" x14ac:dyDescent="0.25">
      <c r="A411" s="52"/>
      <c r="B411" s="53" t="str">
        <f>IF($A411="","",IFERROR(INDEX(Meetings!$B$6:$B$93,MATCH($A411,Meetings!$A$6:$A$93,0)),"?"))</f>
        <v/>
      </c>
      <c r="C411" s="53" t="str">
        <f>IF($A411="","",IFERROR(INDEX(Meetings!$C$6:$C$93,MATCH($A411,Meetings!$A$6:$A$93,0)),"?"))</f>
        <v/>
      </c>
      <c r="D411" s="52"/>
      <c r="E411" s="54"/>
      <c r="F411" s="55" t="str">
        <f>IF($A411="","",IFERROR(INDEX(Meetings!$F$6:$F$93,MATCH($A411,Meetings!$A$6:$A$93,0)),0))</f>
        <v/>
      </c>
      <c r="G411" s="56"/>
      <c r="H411" s="52"/>
      <c r="I411" s="57" t="str">
        <f t="shared" si="18"/>
        <v/>
      </c>
      <c r="J411" s="57" t="str">
        <f t="shared" si="19"/>
        <v/>
      </c>
      <c r="K411" s="57" t="str">
        <f>IF($A411="","",Settings!$C$5+SUM($J$6:$J411))</f>
        <v/>
      </c>
      <c r="L411" s="57" t="str">
        <f>IF($A411="","",MAX(Settings!$C$5,MAX($K$6:$K411)))</f>
        <v/>
      </c>
      <c r="M411" s="58" t="str">
        <f t="shared" si="20"/>
        <v/>
      </c>
    </row>
    <row r="412" spans="1:13" ht="15" customHeight="1" x14ac:dyDescent="0.25">
      <c r="A412" s="52"/>
      <c r="B412" s="53" t="str">
        <f>IF($A412="","",IFERROR(INDEX(Meetings!$B$6:$B$93,MATCH($A412,Meetings!$A$6:$A$93,0)),"?"))</f>
        <v/>
      </c>
      <c r="C412" s="53" t="str">
        <f>IF($A412="","",IFERROR(INDEX(Meetings!$C$6:$C$93,MATCH($A412,Meetings!$A$6:$A$93,0)),"?"))</f>
        <v/>
      </c>
      <c r="D412" s="52"/>
      <c r="E412" s="54"/>
      <c r="F412" s="55" t="str">
        <f>IF($A412="","",IFERROR(INDEX(Meetings!$F$6:$F$93,MATCH($A412,Meetings!$A$6:$A$93,0)),0))</f>
        <v/>
      </c>
      <c r="G412" s="56"/>
      <c r="H412" s="52"/>
      <c r="I412" s="57" t="str">
        <f t="shared" si="18"/>
        <v/>
      </c>
      <c r="J412" s="57" t="str">
        <f t="shared" si="19"/>
        <v/>
      </c>
      <c r="K412" s="57" t="str">
        <f>IF($A412="","",Settings!$C$5+SUM($J$6:$J412))</f>
        <v/>
      </c>
      <c r="L412" s="57" t="str">
        <f>IF($A412="","",MAX(Settings!$C$5,MAX($K$6:$K412)))</f>
        <v/>
      </c>
      <c r="M412" s="58" t="str">
        <f t="shared" si="20"/>
        <v/>
      </c>
    </row>
    <row r="413" spans="1:13" ht="15" customHeight="1" x14ac:dyDescent="0.25">
      <c r="A413" s="52"/>
      <c r="B413" s="53" t="str">
        <f>IF($A413="","",IFERROR(INDEX(Meetings!$B$6:$B$93,MATCH($A413,Meetings!$A$6:$A$93,0)),"?"))</f>
        <v/>
      </c>
      <c r="C413" s="53" t="str">
        <f>IF($A413="","",IFERROR(INDEX(Meetings!$C$6:$C$93,MATCH($A413,Meetings!$A$6:$A$93,0)),"?"))</f>
        <v/>
      </c>
      <c r="D413" s="52"/>
      <c r="E413" s="54"/>
      <c r="F413" s="55" t="str">
        <f>IF($A413="","",IFERROR(INDEX(Meetings!$F$6:$F$93,MATCH($A413,Meetings!$A$6:$A$93,0)),0))</f>
        <v/>
      </c>
      <c r="G413" s="56"/>
      <c r="H413" s="52"/>
      <c r="I413" s="57" t="str">
        <f t="shared" si="18"/>
        <v/>
      </c>
      <c r="J413" s="57" t="str">
        <f t="shared" si="19"/>
        <v/>
      </c>
      <c r="K413" s="57" t="str">
        <f>IF($A413="","",Settings!$C$5+SUM($J$6:$J413))</f>
        <v/>
      </c>
      <c r="L413" s="57" t="str">
        <f>IF($A413="","",MAX(Settings!$C$5,MAX($K$6:$K413)))</f>
        <v/>
      </c>
      <c r="M413" s="58" t="str">
        <f t="shared" si="20"/>
        <v/>
      </c>
    </row>
    <row r="414" spans="1:13" ht="15" customHeight="1" x14ac:dyDescent="0.25">
      <c r="A414" s="52"/>
      <c r="B414" s="53" t="str">
        <f>IF($A414="","",IFERROR(INDEX(Meetings!$B$6:$B$93,MATCH($A414,Meetings!$A$6:$A$93,0)),"?"))</f>
        <v/>
      </c>
      <c r="C414" s="53" t="str">
        <f>IF($A414="","",IFERROR(INDEX(Meetings!$C$6:$C$93,MATCH($A414,Meetings!$A$6:$A$93,0)),"?"))</f>
        <v/>
      </c>
      <c r="D414" s="52"/>
      <c r="E414" s="54"/>
      <c r="F414" s="55" t="str">
        <f>IF($A414="","",IFERROR(INDEX(Meetings!$F$6:$F$93,MATCH($A414,Meetings!$A$6:$A$93,0)),0))</f>
        <v/>
      </c>
      <c r="G414" s="56"/>
      <c r="H414" s="52"/>
      <c r="I414" s="57" t="str">
        <f t="shared" si="18"/>
        <v/>
      </c>
      <c r="J414" s="57" t="str">
        <f t="shared" si="19"/>
        <v/>
      </c>
      <c r="K414" s="57" t="str">
        <f>IF($A414="","",Settings!$C$5+SUM($J$6:$J414))</f>
        <v/>
      </c>
      <c r="L414" s="57" t="str">
        <f>IF($A414="","",MAX(Settings!$C$5,MAX($K$6:$K414)))</f>
        <v/>
      </c>
      <c r="M414" s="58" t="str">
        <f t="shared" si="20"/>
        <v/>
      </c>
    </row>
    <row r="415" spans="1:13" ht="15" customHeight="1" x14ac:dyDescent="0.25">
      <c r="A415" s="52"/>
      <c r="B415" s="53" t="str">
        <f>IF($A415="","",IFERROR(INDEX(Meetings!$B$6:$B$93,MATCH($A415,Meetings!$A$6:$A$93,0)),"?"))</f>
        <v/>
      </c>
      <c r="C415" s="53" t="str">
        <f>IF($A415="","",IFERROR(INDEX(Meetings!$C$6:$C$93,MATCH($A415,Meetings!$A$6:$A$93,0)),"?"))</f>
        <v/>
      </c>
      <c r="D415" s="52"/>
      <c r="E415" s="54"/>
      <c r="F415" s="55" t="str">
        <f>IF($A415="","",IFERROR(INDEX(Meetings!$F$6:$F$93,MATCH($A415,Meetings!$A$6:$A$93,0)),0))</f>
        <v/>
      </c>
      <c r="G415" s="56"/>
      <c r="H415" s="52"/>
      <c r="I415" s="57" t="str">
        <f t="shared" si="18"/>
        <v/>
      </c>
      <c r="J415" s="57" t="str">
        <f t="shared" si="19"/>
        <v/>
      </c>
      <c r="K415" s="57" t="str">
        <f>IF($A415="","",Settings!$C$5+SUM($J$6:$J415))</f>
        <v/>
      </c>
      <c r="L415" s="57" t="str">
        <f>IF($A415="","",MAX(Settings!$C$5,MAX($K$6:$K415)))</f>
        <v/>
      </c>
      <c r="M415" s="58" t="str">
        <f t="shared" si="20"/>
        <v/>
      </c>
    </row>
    <row r="416" spans="1:13" ht="15" customHeight="1" x14ac:dyDescent="0.25">
      <c r="A416" s="52"/>
      <c r="B416" s="53" t="str">
        <f>IF($A416="","",IFERROR(INDEX(Meetings!$B$6:$B$93,MATCH($A416,Meetings!$A$6:$A$93,0)),"?"))</f>
        <v/>
      </c>
      <c r="C416" s="53" t="str">
        <f>IF($A416="","",IFERROR(INDEX(Meetings!$C$6:$C$93,MATCH($A416,Meetings!$A$6:$A$93,0)),"?"))</f>
        <v/>
      </c>
      <c r="D416" s="52"/>
      <c r="E416" s="54"/>
      <c r="F416" s="55" t="str">
        <f>IF($A416="","",IFERROR(INDEX(Meetings!$F$6:$F$93,MATCH($A416,Meetings!$A$6:$A$93,0)),0))</f>
        <v/>
      </c>
      <c r="G416" s="56"/>
      <c r="H416" s="52"/>
      <c r="I416" s="57" t="str">
        <f t="shared" si="18"/>
        <v/>
      </c>
      <c r="J416" s="57" t="str">
        <f t="shared" si="19"/>
        <v/>
      </c>
      <c r="K416" s="57" t="str">
        <f>IF($A416="","",Settings!$C$5+SUM($J$6:$J416))</f>
        <v/>
      </c>
      <c r="L416" s="57" t="str">
        <f>IF($A416="","",MAX(Settings!$C$5,MAX($K$6:$K416)))</f>
        <v/>
      </c>
      <c r="M416" s="58" t="str">
        <f t="shared" si="20"/>
        <v/>
      </c>
    </row>
    <row r="417" spans="1:13" ht="15" customHeight="1" x14ac:dyDescent="0.25">
      <c r="A417" s="52"/>
      <c r="B417" s="53" t="str">
        <f>IF($A417="","",IFERROR(INDEX(Meetings!$B$6:$B$93,MATCH($A417,Meetings!$A$6:$A$93,0)),"?"))</f>
        <v/>
      </c>
      <c r="C417" s="53" t="str">
        <f>IF($A417="","",IFERROR(INDEX(Meetings!$C$6:$C$93,MATCH($A417,Meetings!$A$6:$A$93,0)),"?"))</f>
        <v/>
      </c>
      <c r="D417" s="52"/>
      <c r="E417" s="54"/>
      <c r="F417" s="55" t="str">
        <f>IF($A417="","",IFERROR(INDEX(Meetings!$F$6:$F$93,MATCH($A417,Meetings!$A$6:$A$93,0)),0))</f>
        <v/>
      </c>
      <c r="G417" s="56"/>
      <c r="H417" s="52"/>
      <c r="I417" s="57" t="str">
        <f t="shared" si="18"/>
        <v/>
      </c>
      <c r="J417" s="57" t="str">
        <f t="shared" si="19"/>
        <v/>
      </c>
      <c r="K417" s="57" t="str">
        <f>IF($A417="","",Settings!$C$5+SUM($J$6:$J417))</f>
        <v/>
      </c>
      <c r="L417" s="57" t="str">
        <f>IF($A417="","",MAX(Settings!$C$5,MAX($K$6:$K417)))</f>
        <v/>
      </c>
      <c r="M417" s="58" t="str">
        <f t="shared" si="20"/>
        <v/>
      </c>
    </row>
    <row r="418" spans="1:13" ht="15" customHeight="1" x14ac:dyDescent="0.25">
      <c r="A418" s="52"/>
      <c r="B418" s="53" t="str">
        <f>IF($A418="","",IFERROR(INDEX(Meetings!$B$6:$B$93,MATCH($A418,Meetings!$A$6:$A$93,0)),"?"))</f>
        <v/>
      </c>
      <c r="C418" s="53" t="str">
        <f>IF($A418="","",IFERROR(INDEX(Meetings!$C$6:$C$93,MATCH($A418,Meetings!$A$6:$A$93,0)),"?"))</f>
        <v/>
      </c>
      <c r="D418" s="52"/>
      <c r="E418" s="54"/>
      <c r="F418" s="55" t="str">
        <f>IF($A418="","",IFERROR(INDEX(Meetings!$F$6:$F$93,MATCH($A418,Meetings!$A$6:$A$93,0)),0))</f>
        <v/>
      </c>
      <c r="G418" s="56"/>
      <c r="H418" s="52"/>
      <c r="I418" s="57" t="str">
        <f t="shared" si="18"/>
        <v/>
      </c>
      <c r="J418" s="57" t="str">
        <f t="shared" si="19"/>
        <v/>
      </c>
      <c r="K418" s="57" t="str">
        <f>IF($A418="","",Settings!$C$5+SUM($J$6:$J418))</f>
        <v/>
      </c>
      <c r="L418" s="57" t="str">
        <f>IF($A418="","",MAX(Settings!$C$5,MAX($K$6:$K418)))</f>
        <v/>
      </c>
      <c r="M418" s="58" t="str">
        <f t="shared" si="20"/>
        <v/>
      </c>
    </row>
    <row r="419" spans="1:13" ht="15" customHeight="1" x14ac:dyDescent="0.25">
      <c r="A419" s="52"/>
      <c r="B419" s="53" t="str">
        <f>IF($A419="","",IFERROR(INDEX(Meetings!$B$6:$B$93,MATCH($A419,Meetings!$A$6:$A$93,0)),"?"))</f>
        <v/>
      </c>
      <c r="C419" s="53" t="str">
        <f>IF($A419="","",IFERROR(INDEX(Meetings!$C$6:$C$93,MATCH($A419,Meetings!$A$6:$A$93,0)),"?"))</f>
        <v/>
      </c>
      <c r="D419" s="52"/>
      <c r="E419" s="54"/>
      <c r="F419" s="55" t="str">
        <f>IF($A419="","",IFERROR(INDEX(Meetings!$F$6:$F$93,MATCH($A419,Meetings!$A$6:$A$93,0)),0))</f>
        <v/>
      </c>
      <c r="G419" s="56"/>
      <c r="H419" s="52"/>
      <c r="I419" s="57" t="str">
        <f t="shared" si="18"/>
        <v/>
      </c>
      <c r="J419" s="57" t="str">
        <f t="shared" si="19"/>
        <v/>
      </c>
      <c r="K419" s="57" t="str">
        <f>IF($A419="","",Settings!$C$5+SUM($J$6:$J419))</f>
        <v/>
      </c>
      <c r="L419" s="57" t="str">
        <f>IF($A419="","",MAX(Settings!$C$5,MAX($K$6:$K419)))</f>
        <v/>
      </c>
      <c r="M419" s="58" t="str">
        <f t="shared" si="20"/>
        <v/>
      </c>
    </row>
    <row r="420" spans="1:13" ht="15" customHeight="1" x14ac:dyDescent="0.25">
      <c r="A420" s="52"/>
      <c r="B420" s="53" t="str">
        <f>IF($A420="","",IFERROR(INDEX(Meetings!$B$6:$B$93,MATCH($A420,Meetings!$A$6:$A$93,0)),"?"))</f>
        <v/>
      </c>
      <c r="C420" s="53" t="str">
        <f>IF($A420="","",IFERROR(INDEX(Meetings!$C$6:$C$93,MATCH($A420,Meetings!$A$6:$A$93,0)),"?"))</f>
        <v/>
      </c>
      <c r="D420" s="52"/>
      <c r="E420" s="54"/>
      <c r="F420" s="55" t="str">
        <f>IF($A420="","",IFERROR(INDEX(Meetings!$F$6:$F$93,MATCH($A420,Meetings!$A$6:$A$93,0)),0))</f>
        <v/>
      </c>
      <c r="G420" s="56"/>
      <c r="H420" s="52"/>
      <c r="I420" s="57" t="str">
        <f t="shared" si="18"/>
        <v/>
      </c>
      <c r="J420" s="57" t="str">
        <f t="shared" si="19"/>
        <v/>
      </c>
      <c r="K420" s="57" t="str">
        <f>IF($A420="","",Settings!$C$5+SUM($J$6:$J420))</f>
        <v/>
      </c>
      <c r="L420" s="57" t="str">
        <f>IF($A420="","",MAX(Settings!$C$5,MAX($K$6:$K420)))</f>
        <v/>
      </c>
      <c r="M420" s="58" t="str">
        <f t="shared" si="20"/>
        <v/>
      </c>
    </row>
    <row r="421" spans="1:13" ht="15" customHeight="1" x14ac:dyDescent="0.25">
      <c r="A421" s="52"/>
      <c r="B421" s="53" t="str">
        <f>IF($A421="","",IFERROR(INDEX(Meetings!$B$6:$B$93,MATCH($A421,Meetings!$A$6:$A$93,0)),"?"))</f>
        <v/>
      </c>
      <c r="C421" s="53" t="str">
        <f>IF($A421="","",IFERROR(INDEX(Meetings!$C$6:$C$93,MATCH($A421,Meetings!$A$6:$A$93,0)),"?"))</f>
        <v/>
      </c>
      <c r="D421" s="52"/>
      <c r="E421" s="54"/>
      <c r="F421" s="55" t="str">
        <f>IF($A421="","",IFERROR(INDEX(Meetings!$F$6:$F$93,MATCH($A421,Meetings!$A$6:$A$93,0)),0))</f>
        <v/>
      </c>
      <c r="G421" s="56"/>
      <c r="H421" s="52"/>
      <c r="I421" s="57" t="str">
        <f t="shared" si="18"/>
        <v/>
      </c>
      <c r="J421" s="57" t="str">
        <f t="shared" si="19"/>
        <v/>
      </c>
      <c r="K421" s="57" t="str">
        <f>IF($A421="","",Settings!$C$5+SUM($J$6:$J421))</f>
        <v/>
      </c>
      <c r="L421" s="57" t="str">
        <f>IF($A421="","",MAX(Settings!$C$5,MAX($K$6:$K421)))</f>
        <v/>
      </c>
      <c r="M421" s="58" t="str">
        <f t="shared" si="20"/>
        <v/>
      </c>
    </row>
    <row r="422" spans="1:13" ht="15" customHeight="1" x14ac:dyDescent="0.25">
      <c r="A422" s="52"/>
      <c r="B422" s="53" t="str">
        <f>IF($A422="","",IFERROR(INDEX(Meetings!$B$6:$B$93,MATCH($A422,Meetings!$A$6:$A$93,0)),"?"))</f>
        <v/>
      </c>
      <c r="C422" s="53" t="str">
        <f>IF($A422="","",IFERROR(INDEX(Meetings!$C$6:$C$93,MATCH($A422,Meetings!$A$6:$A$93,0)),"?"))</f>
        <v/>
      </c>
      <c r="D422" s="52"/>
      <c r="E422" s="54"/>
      <c r="F422" s="55" t="str">
        <f>IF($A422="","",IFERROR(INDEX(Meetings!$F$6:$F$93,MATCH($A422,Meetings!$A$6:$A$93,0)),0))</f>
        <v/>
      </c>
      <c r="G422" s="56"/>
      <c r="H422" s="52"/>
      <c r="I422" s="57" t="str">
        <f t="shared" si="18"/>
        <v/>
      </c>
      <c r="J422" s="57" t="str">
        <f t="shared" si="19"/>
        <v/>
      </c>
      <c r="K422" s="57" t="str">
        <f>IF($A422="","",Settings!$C$5+SUM($J$6:$J422))</f>
        <v/>
      </c>
      <c r="L422" s="57" t="str">
        <f>IF($A422="","",MAX(Settings!$C$5,MAX($K$6:$K422)))</f>
        <v/>
      </c>
      <c r="M422" s="58" t="str">
        <f t="shared" si="20"/>
        <v/>
      </c>
    </row>
    <row r="423" spans="1:13" ht="15" customHeight="1" x14ac:dyDescent="0.25">
      <c r="A423" s="52"/>
      <c r="B423" s="53" t="str">
        <f>IF($A423="","",IFERROR(INDEX(Meetings!$B$6:$B$93,MATCH($A423,Meetings!$A$6:$A$93,0)),"?"))</f>
        <v/>
      </c>
      <c r="C423" s="53" t="str">
        <f>IF($A423="","",IFERROR(INDEX(Meetings!$C$6:$C$93,MATCH($A423,Meetings!$A$6:$A$93,0)),"?"))</f>
        <v/>
      </c>
      <c r="D423" s="52"/>
      <c r="E423" s="54"/>
      <c r="F423" s="55" t="str">
        <f>IF($A423="","",IFERROR(INDEX(Meetings!$F$6:$F$93,MATCH($A423,Meetings!$A$6:$A$93,0)),0))</f>
        <v/>
      </c>
      <c r="G423" s="56"/>
      <c r="H423" s="52"/>
      <c r="I423" s="57" t="str">
        <f t="shared" si="18"/>
        <v/>
      </c>
      <c r="J423" s="57" t="str">
        <f t="shared" si="19"/>
        <v/>
      </c>
      <c r="K423" s="57" t="str">
        <f>IF($A423="","",Settings!$C$5+SUM($J$6:$J423))</f>
        <v/>
      </c>
      <c r="L423" s="57" t="str">
        <f>IF($A423="","",MAX(Settings!$C$5,MAX($K$6:$K423)))</f>
        <v/>
      </c>
      <c r="M423" s="58" t="str">
        <f t="shared" si="20"/>
        <v/>
      </c>
    </row>
    <row r="424" spans="1:13" ht="15" customHeight="1" x14ac:dyDescent="0.25">
      <c r="A424" s="52"/>
      <c r="B424" s="53" t="str">
        <f>IF($A424="","",IFERROR(INDEX(Meetings!$B$6:$B$93,MATCH($A424,Meetings!$A$6:$A$93,0)),"?"))</f>
        <v/>
      </c>
      <c r="C424" s="53" t="str">
        <f>IF($A424="","",IFERROR(INDEX(Meetings!$C$6:$C$93,MATCH($A424,Meetings!$A$6:$A$93,0)),"?"))</f>
        <v/>
      </c>
      <c r="D424" s="52"/>
      <c r="E424" s="54"/>
      <c r="F424" s="55" t="str">
        <f>IF($A424="","",IFERROR(INDEX(Meetings!$F$6:$F$93,MATCH($A424,Meetings!$A$6:$A$93,0)),0))</f>
        <v/>
      </c>
      <c r="G424" s="56"/>
      <c r="H424" s="52"/>
      <c r="I424" s="57" t="str">
        <f t="shared" si="18"/>
        <v/>
      </c>
      <c r="J424" s="57" t="str">
        <f t="shared" si="19"/>
        <v/>
      </c>
      <c r="K424" s="57" t="str">
        <f>IF($A424="","",Settings!$C$5+SUM($J$6:$J424))</f>
        <v/>
      </c>
      <c r="L424" s="57" t="str">
        <f>IF($A424="","",MAX(Settings!$C$5,MAX($K$6:$K424)))</f>
        <v/>
      </c>
      <c r="M424" s="58" t="str">
        <f t="shared" si="20"/>
        <v/>
      </c>
    </row>
    <row r="425" spans="1:13" ht="15" customHeight="1" x14ac:dyDescent="0.25">
      <c r="A425" s="52"/>
      <c r="B425" s="53" t="str">
        <f>IF($A425="","",IFERROR(INDEX(Meetings!$B$6:$B$93,MATCH($A425,Meetings!$A$6:$A$93,0)),"?"))</f>
        <v/>
      </c>
      <c r="C425" s="53" t="str">
        <f>IF($A425="","",IFERROR(INDEX(Meetings!$C$6:$C$93,MATCH($A425,Meetings!$A$6:$A$93,0)),"?"))</f>
        <v/>
      </c>
      <c r="D425" s="52"/>
      <c r="E425" s="54"/>
      <c r="F425" s="55" t="str">
        <f>IF($A425="","",IFERROR(INDEX(Meetings!$F$6:$F$93,MATCH($A425,Meetings!$A$6:$A$93,0)),0))</f>
        <v/>
      </c>
      <c r="G425" s="56"/>
      <c r="H425" s="52"/>
      <c r="I425" s="57" t="str">
        <f t="shared" si="18"/>
        <v/>
      </c>
      <c r="J425" s="57" t="str">
        <f t="shared" si="19"/>
        <v/>
      </c>
      <c r="K425" s="57" t="str">
        <f>IF($A425="","",Settings!$C$5+SUM($J$6:$J425))</f>
        <v/>
      </c>
      <c r="L425" s="57" t="str">
        <f>IF($A425="","",MAX(Settings!$C$5,MAX($K$6:$K425)))</f>
        <v/>
      </c>
      <c r="M425" s="58" t="str">
        <f t="shared" si="20"/>
        <v/>
      </c>
    </row>
    <row r="426" spans="1:13" ht="15" customHeight="1" x14ac:dyDescent="0.25">
      <c r="A426" s="52"/>
      <c r="B426" s="53" t="str">
        <f>IF($A426="","",IFERROR(INDEX(Meetings!$B$6:$B$93,MATCH($A426,Meetings!$A$6:$A$93,0)),"?"))</f>
        <v/>
      </c>
      <c r="C426" s="53" t="str">
        <f>IF($A426="","",IFERROR(INDEX(Meetings!$C$6:$C$93,MATCH($A426,Meetings!$A$6:$A$93,0)),"?"))</f>
        <v/>
      </c>
      <c r="D426" s="52"/>
      <c r="E426" s="54"/>
      <c r="F426" s="55" t="str">
        <f>IF($A426="","",IFERROR(INDEX(Meetings!$F$6:$F$93,MATCH($A426,Meetings!$A$6:$A$93,0)),0))</f>
        <v/>
      </c>
      <c r="G426" s="56"/>
      <c r="H426" s="52"/>
      <c r="I426" s="57" t="str">
        <f t="shared" si="18"/>
        <v/>
      </c>
      <c r="J426" s="57" t="str">
        <f t="shared" si="19"/>
        <v/>
      </c>
      <c r="K426" s="57" t="str">
        <f>IF($A426="","",Settings!$C$5+SUM($J$6:$J426))</f>
        <v/>
      </c>
      <c r="L426" s="57" t="str">
        <f>IF($A426="","",MAX(Settings!$C$5,MAX($K$6:$K426)))</f>
        <v/>
      </c>
      <c r="M426" s="58" t="str">
        <f t="shared" si="20"/>
        <v/>
      </c>
    </row>
    <row r="427" spans="1:13" ht="15" customHeight="1" x14ac:dyDescent="0.25">
      <c r="A427" s="52"/>
      <c r="B427" s="53" t="str">
        <f>IF($A427="","",IFERROR(INDEX(Meetings!$B$6:$B$93,MATCH($A427,Meetings!$A$6:$A$93,0)),"?"))</f>
        <v/>
      </c>
      <c r="C427" s="53" t="str">
        <f>IF($A427="","",IFERROR(INDEX(Meetings!$C$6:$C$93,MATCH($A427,Meetings!$A$6:$A$93,0)),"?"))</f>
        <v/>
      </c>
      <c r="D427" s="52"/>
      <c r="E427" s="54"/>
      <c r="F427" s="55" t="str">
        <f>IF($A427="","",IFERROR(INDEX(Meetings!$F$6:$F$93,MATCH($A427,Meetings!$A$6:$A$93,0)),0))</f>
        <v/>
      </c>
      <c r="G427" s="56"/>
      <c r="H427" s="52"/>
      <c r="I427" s="57" t="str">
        <f t="shared" si="18"/>
        <v/>
      </c>
      <c r="J427" s="57" t="str">
        <f t="shared" si="19"/>
        <v/>
      </c>
      <c r="K427" s="57" t="str">
        <f>IF($A427="","",Settings!$C$5+SUM($J$6:$J427))</f>
        <v/>
      </c>
      <c r="L427" s="57" t="str">
        <f>IF($A427="","",MAX(Settings!$C$5,MAX($K$6:$K427)))</f>
        <v/>
      </c>
      <c r="M427" s="58" t="str">
        <f t="shared" si="20"/>
        <v/>
      </c>
    </row>
    <row r="428" spans="1:13" ht="15" customHeight="1" x14ac:dyDescent="0.25">
      <c r="A428" s="52"/>
      <c r="B428" s="53" t="str">
        <f>IF($A428="","",IFERROR(INDEX(Meetings!$B$6:$B$93,MATCH($A428,Meetings!$A$6:$A$93,0)),"?"))</f>
        <v/>
      </c>
      <c r="C428" s="53" t="str">
        <f>IF($A428="","",IFERROR(INDEX(Meetings!$C$6:$C$93,MATCH($A428,Meetings!$A$6:$A$93,0)),"?"))</f>
        <v/>
      </c>
      <c r="D428" s="52"/>
      <c r="E428" s="54"/>
      <c r="F428" s="55" t="str">
        <f>IF($A428="","",IFERROR(INDEX(Meetings!$F$6:$F$93,MATCH($A428,Meetings!$A$6:$A$93,0)),0))</f>
        <v/>
      </c>
      <c r="G428" s="56"/>
      <c r="H428" s="52"/>
      <c r="I428" s="57" t="str">
        <f t="shared" si="18"/>
        <v/>
      </c>
      <c r="J428" s="57" t="str">
        <f t="shared" si="19"/>
        <v/>
      </c>
      <c r="K428" s="57" t="str">
        <f>IF($A428="","",Settings!$C$5+SUM($J$6:$J428))</f>
        <v/>
      </c>
      <c r="L428" s="57" t="str">
        <f>IF($A428="","",MAX(Settings!$C$5,MAX($K$6:$K428)))</f>
        <v/>
      </c>
      <c r="M428" s="58" t="str">
        <f t="shared" si="20"/>
        <v/>
      </c>
    </row>
    <row r="429" spans="1:13" ht="15" customHeight="1" x14ac:dyDescent="0.25">
      <c r="A429" s="52"/>
      <c r="B429" s="53" t="str">
        <f>IF($A429="","",IFERROR(INDEX(Meetings!$B$6:$B$93,MATCH($A429,Meetings!$A$6:$A$93,0)),"?"))</f>
        <v/>
      </c>
      <c r="C429" s="53" t="str">
        <f>IF($A429="","",IFERROR(INDEX(Meetings!$C$6:$C$93,MATCH($A429,Meetings!$A$6:$A$93,0)),"?"))</f>
        <v/>
      </c>
      <c r="D429" s="52"/>
      <c r="E429" s="54"/>
      <c r="F429" s="55" t="str">
        <f>IF($A429="","",IFERROR(INDEX(Meetings!$F$6:$F$93,MATCH($A429,Meetings!$A$6:$A$93,0)),0))</f>
        <v/>
      </c>
      <c r="G429" s="56"/>
      <c r="H429" s="52"/>
      <c r="I429" s="57" t="str">
        <f t="shared" si="18"/>
        <v/>
      </c>
      <c r="J429" s="57" t="str">
        <f t="shared" si="19"/>
        <v/>
      </c>
      <c r="K429" s="57" t="str">
        <f>IF($A429="","",Settings!$C$5+SUM($J$6:$J429))</f>
        <v/>
      </c>
      <c r="L429" s="57" t="str">
        <f>IF($A429="","",MAX(Settings!$C$5,MAX($K$6:$K429)))</f>
        <v/>
      </c>
      <c r="M429" s="58" t="str">
        <f t="shared" si="20"/>
        <v/>
      </c>
    </row>
    <row r="430" spans="1:13" ht="15" customHeight="1" x14ac:dyDescent="0.25">
      <c r="A430" s="52"/>
      <c r="B430" s="53" t="str">
        <f>IF($A430="","",IFERROR(INDEX(Meetings!$B$6:$B$93,MATCH($A430,Meetings!$A$6:$A$93,0)),"?"))</f>
        <v/>
      </c>
      <c r="C430" s="53" t="str">
        <f>IF($A430="","",IFERROR(INDEX(Meetings!$C$6:$C$93,MATCH($A430,Meetings!$A$6:$A$93,0)),"?"))</f>
        <v/>
      </c>
      <c r="D430" s="52"/>
      <c r="E430" s="54"/>
      <c r="F430" s="55" t="str">
        <f>IF($A430="","",IFERROR(INDEX(Meetings!$F$6:$F$93,MATCH($A430,Meetings!$A$6:$A$93,0)),0))</f>
        <v/>
      </c>
      <c r="G430" s="56"/>
      <c r="H430" s="52"/>
      <c r="I430" s="57" t="str">
        <f t="shared" si="18"/>
        <v/>
      </c>
      <c r="J430" s="57" t="str">
        <f t="shared" si="19"/>
        <v/>
      </c>
      <c r="K430" s="57" t="str">
        <f>IF($A430="","",Settings!$C$5+SUM($J$6:$J430))</f>
        <v/>
      </c>
      <c r="L430" s="57" t="str">
        <f>IF($A430="","",MAX(Settings!$C$5,MAX($K$6:$K430)))</f>
        <v/>
      </c>
      <c r="M430" s="58" t="str">
        <f t="shared" si="20"/>
        <v/>
      </c>
    </row>
    <row r="431" spans="1:13" ht="15" customHeight="1" x14ac:dyDescent="0.25">
      <c r="A431" s="52"/>
      <c r="B431" s="53" t="str">
        <f>IF($A431="","",IFERROR(INDEX(Meetings!$B$6:$B$93,MATCH($A431,Meetings!$A$6:$A$93,0)),"?"))</f>
        <v/>
      </c>
      <c r="C431" s="53" t="str">
        <f>IF($A431="","",IFERROR(INDEX(Meetings!$C$6:$C$93,MATCH($A431,Meetings!$A$6:$A$93,0)),"?"))</f>
        <v/>
      </c>
      <c r="D431" s="52"/>
      <c r="E431" s="54"/>
      <c r="F431" s="55" t="str">
        <f>IF($A431="","",IFERROR(INDEX(Meetings!$F$6:$F$93,MATCH($A431,Meetings!$A$6:$A$93,0)),0))</f>
        <v/>
      </c>
      <c r="G431" s="56"/>
      <c r="H431" s="52"/>
      <c r="I431" s="57" t="str">
        <f t="shared" si="18"/>
        <v/>
      </c>
      <c r="J431" s="57" t="str">
        <f t="shared" si="19"/>
        <v/>
      </c>
      <c r="K431" s="57" t="str">
        <f>IF($A431="","",Settings!$C$5+SUM($J$6:$J431))</f>
        <v/>
      </c>
      <c r="L431" s="57" t="str">
        <f>IF($A431="","",MAX(Settings!$C$5,MAX($K$6:$K431)))</f>
        <v/>
      </c>
      <c r="M431" s="58" t="str">
        <f t="shared" si="20"/>
        <v/>
      </c>
    </row>
    <row r="432" spans="1:13" ht="15" customHeight="1" x14ac:dyDescent="0.25">
      <c r="A432" s="52"/>
      <c r="B432" s="53" t="str">
        <f>IF($A432="","",IFERROR(INDEX(Meetings!$B$6:$B$93,MATCH($A432,Meetings!$A$6:$A$93,0)),"?"))</f>
        <v/>
      </c>
      <c r="C432" s="53" t="str">
        <f>IF($A432="","",IFERROR(INDEX(Meetings!$C$6:$C$93,MATCH($A432,Meetings!$A$6:$A$93,0)),"?"))</f>
        <v/>
      </c>
      <c r="D432" s="52"/>
      <c r="E432" s="54"/>
      <c r="F432" s="55" t="str">
        <f>IF($A432="","",IFERROR(INDEX(Meetings!$F$6:$F$93,MATCH($A432,Meetings!$A$6:$A$93,0)),0))</f>
        <v/>
      </c>
      <c r="G432" s="56"/>
      <c r="H432" s="52"/>
      <c r="I432" s="57" t="str">
        <f t="shared" si="18"/>
        <v/>
      </c>
      <c r="J432" s="57" t="str">
        <f t="shared" si="19"/>
        <v/>
      </c>
      <c r="K432" s="57" t="str">
        <f>IF($A432="","",Settings!$C$5+SUM($J$6:$J432))</f>
        <v/>
      </c>
      <c r="L432" s="57" t="str">
        <f>IF($A432="","",MAX(Settings!$C$5,MAX($K$6:$K432)))</f>
        <v/>
      </c>
      <c r="M432" s="58" t="str">
        <f t="shared" si="20"/>
        <v/>
      </c>
    </row>
    <row r="433" spans="1:13" ht="15" customHeight="1" x14ac:dyDescent="0.25">
      <c r="A433" s="52"/>
      <c r="B433" s="53" t="str">
        <f>IF($A433="","",IFERROR(INDEX(Meetings!$B$6:$B$93,MATCH($A433,Meetings!$A$6:$A$93,0)),"?"))</f>
        <v/>
      </c>
      <c r="C433" s="53" t="str">
        <f>IF($A433="","",IFERROR(INDEX(Meetings!$C$6:$C$93,MATCH($A433,Meetings!$A$6:$A$93,0)),"?"))</f>
        <v/>
      </c>
      <c r="D433" s="52"/>
      <c r="E433" s="54"/>
      <c r="F433" s="55" t="str">
        <f>IF($A433="","",IFERROR(INDEX(Meetings!$F$6:$F$93,MATCH($A433,Meetings!$A$6:$A$93,0)),0))</f>
        <v/>
      </c>
      <c r="G433" s="56"/>
      <c r="H433" s="52"/>
      <c r="I433" s="57" t="str">
        <f t="shared" si="18"/>
        <v/>
      </c>
      <c r="J433" s="57" t="str">
        <f t="shared" si="19"/>
        <v/>
      </c>
      <c r="K433" s="57" t="str">
        <f>IF($A433="","",Settings!$C$5+SUM($J$6:$J433))</f>
        <v/>
      </c>
      <c r="L433" s="57" t="str">
        <f>IF($A433="","",MAX(Settings!$C$5,MAX($K$6:$K433)))</f>
        <v/>
      </c>
      <c r="M433" s="58" t="str">
        <f t="shared" si="20"/>
        <v/>
      </c>
    </row>
    <row r="434" spans="1:13" ht="15" customHeight="1" x14ac:dyDescent="0.25">
      <c r="A434" s="52"/>
      <c r="B434" s="53" t="str">
        <f>IF($A434="","",IFERROR(INDEX(Meetings!$B$6:$B$93,MATCH($A434,Meetings!$A$6:$A$93,0)),"?"))</f>
        <v/>
      </c>
      <c r="C434" s="53" t="str">
        <f>IF($A434="","",IFERROR(INDEX(Meetings!$C$6:$C$93,MATCH($A434,Meetings!$A$6:$A$93,0)),"?"))</f>
        <v/>
      </c>
      <c r="D434" s="52"/>
      <c r="E434" s="54"/>
      <c r="F434" s="55" t="str">
        <f>IF($A434="","",IFERROR(INDEX(Meetings!$F$6:$F$93,MATCH($A434,Meetings!$A$6:$A$93,0)),0))</f>
        <v/>
      </c>
      <c r="G434" s="56"/>
      <c r="H434" s="52"/>
      <c r="I434" s="57" t="str">
        <f t="shared" si="18"/>
        <v/>
      </c>
      <c r="J434" s="57" t="str">
        <f t="shared" si="19"/>
        <v/>
      </c>
      <c r="K434" s="57" t="str">
        <f>IF($A434="","",Settings!$C$5+SUM($J$6:$J434))</f>
        <v/>
      </c>
      <c r="L434" s="57" t="str">
        <f>IF($A434="","",MAX(Settings!$C$5,MAX($K$6:$K434)))</f>
        <v/>
      </c>
      <c r="M434" s="58" t="str">
        <f t="shared" si="20"/>
        <v/>
      </c>
    </row>
    <row r="435" spans="1:13" ht="15" customHeight="1" x14ac:dyDescent="0.25">
      <c r="A435" s="52"/>
      <c r="B435" s="53" t="str">
        <f>IF($A435="","",IFERROR(INDEX(Meetings!$B$6:$B$93,MATCH($A435,Meetings!$A$6:$A$93,0)),"?"))</f>
        <v/>
      </c>
      <c r="C435" s="53" t="str">
        <f>IF($A435="","",IFERROR(INDEX(Meetings!$C$6:$C$93,MATCH($A435,Meetings!$A$6:$A$93,0)),"?"))</f>
        <v/>
      </c>
      <c r="D435" s="52"/>
      <c r="E435" s="54"/>
      <c r="F435" s="55" t="str">
        <f>IF($A435="","",IFERROR(INDEX(Meetings!$F$6:$F$93,MATCH($A435,Meetings!$A$6:$A$93,0)),0))</f>
        <v/>
      </c>
      <c r="G435" s="56"/>
      <c r="H435" s="52"/>
      <c r="I435" s="57" t="str">
        <f t="shared" si="18"/>
        <v/>
      </c>
      <c r="J435" s="57" t="str">
        <f t="shared" si="19"/>
        <v/>
      </c>
      <c r="K435" s="57" t="str">
        <f>IF($A435="","",Settings!$C$5+SUM($J$6:$J435))</f>
        <v/>
      </c>
      <c r="L435" s="57" t="str">
        <f>IF($A435="","",MAX(Settings!$C$5,MAX($K$6:$K435)))</f>
        <v/>
      </c>
      <c r="M435" s="58" t="str">
        <f t="shared" si="20"/>
        <v/>
      </c>
    </row>
    <row r="436" spans="1:13" ht="15" customHeight="1" x14ac:dyDescent="0.25">
      <c r="A436" s="52"/>
      <c r="B436" s="53" t="str">
        <f>IF($A436="","",IFERROR(INDEX(Meetings!$B$6:$B$93,MATCH($A436,Meetings!$A$6:$A$93,0)),"?"))</f>
        <v/>
      </c>
      <c r="C436" s="53" t="str">
        <f>IF($A436="","",IFERROR(INDEX(Meetings!$C$6:$C$93,MATCH($A436,Meetings!$A$6:$A$93,0)),"?"))</f>
        <v/>
      </c>
      <c r="D436" s="52"/>
      <c r="E436" s="54"/>
      <c r="F436" s="55" t="str">
        <f>IF($A436="","",IFERROR(INDEX(Meetings!$F$6:$F$93,MATCH($A436,Meetings!$A$6:$A$93,0)),0))</f>
        <v/>
      </c>
      <c r="G436" s="56"/>
      <c r="H436" s="52"/>
      <c r="I436" s="57" t="str">
        <f t="shared" si="18"/>
        <v/>
      </c>
      <c r="J436" s="57" t="str">
        <f t="shared" si="19"/>
        <v/>
      </c>
      <c r="K436" s="57" t="str">
        <f>IF($A436="","",Settings!$C$5+SUM($J$6:$J436))</f>
        <v/>
      </c>
      <c r="L436" s="57" t="str">
        <f>IF($A436="","",MAX(Settings!$C$5,MAX($K$6:$K436)))</f>
        <v/>
      </c>
      <c r="M436" s="58" t="str">
        <f t="shared" si="20"/>
        <v/>
      </c>
    </row>
    <row r="437" spans="1:13" ht="15" customHeight="1" x14ac:dyDescent="0.25">
      <c r="A437" s="52"/>
      <c r="B437" s="53" t="str">
        <f>IF($A437="","",IFERROR(INDEX(Meetings!$B$6:$B$93,MATCH($A437,Meetings!$A$6:$A$93,0)),"?"))</f>
        <v/>
      </c>
      <c r="C437" s="53" t="str">
        <f>IF($A437="","",IFERROR(INDEX(Meetings!$C$6:$C$93,MATCH($A437,Meetings!$A$6:$A$93,0)),"?"))</f>
        <v/>
      </c>
      <c r="D437" s="52"/>
      <c r="E437" s="54"/>
      <c r="F437" s="55" t="str">
        <f>IF($A437="","",IFERROR(INDEX(Meetings!$F$6:$F$93,MATCH($A437,Meetings!$A$6:$A$93,0)),0))</f>
        <v/>
      </c>
      <c r="G437" s="56"/>
      <c r="H437" s="52"/>
      <c r="I437" s="57" t="str">
        <f t="shared" si="18"/>
        <v/>
      </c>
      <c r="J437" s="57" t="str">
        <f t="shared" si="19"/>
        <v/>
      </c>
      <c r="K437" s="57" t="str">
        <f>IF($A437="","",Settings!$C$5+SUM($J$6:$J437))</f>
        <v/>
      </c>
      <c r="L437" s="57" t="str">
        <f>IF($A437="","",MAX(Settings!$C$5,MAX($K$6:$K437)))</f>
        <v/>
      </c>
      <c r="M437" s="58" t="str">
        <f t="shared" si="20"/>
        <v/>
      </c>
    </row>
    <row r="438" spans="1:13" ht="15" customHeight="1" x14ac:dyDescent="0.25">
      <c r="A438" s="52"/>
      <c r="B438" s="53" t="str">
        <f>IF($A438="","",IFERROR(INDEX(Meetings!$B$6:$B$93,MATCH($A438,Meetings!$A$6:$A$93,0)),"?"))</f>
        <v/>
      </c>
      <c r="C438" s="53" t="str">
        <f>IF($A438="","",IFERROR(INDEX(Meetings!$C$6:$C$93,MATCH($A438,Meetings!$A$6:$A$93,0)),"?"))</f>
        <v/>
      </c>
      <c r="D438" s="52"/>
      <c r="E438" s="54"/>
      <c r="F438" s="55" t="str">
        <f>IF($A438="","",IFERROR(INDEX(Meetings!$F$6:$F$93,MATCH($A438,Meetings!$A$6:$A$93,0)),0))</f>
        <v/>
      </c>
      <c r="G438" s="56"/>
      <c r="H438" s="52"/>
      <c r="I438" s="57" t="str">
        <f t="shared" si="18"/>
        <v/>
      </c>
      <c r="J438" s="57" t="str">
        <f t="shared" si="19"/>
        <v/>
      </c>
      <c r="K438" s="57" t="str">
        <f>IF($A438="","",Settings!$C$5+SUM($J$6:$J438))</f>
        <v/>
      </c>
      <c r="L438" s="57" t="str">
        <f>IF($A438="","",MAX(Settings!$C$5,MAX($K$6:$K438)))</f>
        <v/>
      </c>
      <c r="M438" s="58" t="str">
        <f t="shared" si="20"/>
        <v/>
      </c>
    </row>
    <row r="439" spans="1:13" ht="15" customHeight="1" x14ac:dyDescent="0.25">
      <c r="A439" s="52"/>
      <c r="B439" s="53" t="str">
        <f>IF($A439="","",IFERROR(INDEX(Meetings!$B$6:$B$93,MATCH($A439,Meetings!$A$6:$A$93,0)),"?"))</f>
        <v/>
      </c>
      <c r="C439" s="53" t="str">
        <f>IF($A439="","",IFERROR(INDEX(Meetings!$C$6:$C$93,MATCH($A439,Meetings!$A$6:$A$93,0)),"?"))</f>
        <v/>
      </c>
      <c r="D439" s="52"/>
      <c r="E439" s="54"/>
      <c r="F439" s="55" t="str">
        <f>IF($A439="","",IFERROR(INDEX(Meetings!$F$6:$F$93,MATCH($A439,Meetings!$A$6:$A$93,0)),0))</f>
        <v/>
      </c>
      <c r="G439" s="56"/>
      <c r="H439" s="52"/>
      <c r="I439" s="57" t="str">
        <f t="shared" si="18"/>
        <v/>
      </c>
      <c r="J439" s="57" t="str">
        <f t="shared" si="19"/>
        <v/>
      </c>
      <c r="K439" s="57" t="str">
        <f>IF($A439="","",Settings!$C$5+SUM($J$6:$J439))</f>
        <v/>
      </c>
      <c r="L439" s="57" t="str">
        <f>IF($A439="","",MAX(Settings!$C$5,MAX($K$6:$K439)))</f>
        <v/>
      </c>
      <c r="M439" s="58" t="str">
        <f t="shared" si="20"/>
        <v/>
      </c>
    </row>
    <row r="440" spans="1:13" ht="15" customHeight="1" x14ac:dyDescent="0.25">
      <c r="A440" s="52"/>
      <c r="B440" s="53" t="str">
        <f>IF($A440="","",IFERROR(INDEX(Meetings!$B$6:$B$93,MATCH($A440,Meetings!$A$6:$A$93,0)),"?"))</f>
        <v/>
      </c>
      <c r="C440" s="53" t="str">
        <f>IF($A440="","",IFERROR(INDEX(Meetings!$C$6:$C$93,MATCH($A440,Meetings!$A$6:$A$93,0)),"?"))</f>
        <v/>
      </c>
      <c r="D440" s="52"/>
      <c r="E440" s="54"/>
      <c r="F440" s="55" t="str">
        <f>IF($A440="","",IFERROR(INDEX(Meetings!$F$6:$F$93,MATCH($A440,Meetings!$A$6:$A$93,0)),0))</f>
        <v/>
      </c>
      <c r="G440" s="56"/>
      <c r="H440" s="52"/>
      <c r="I440" s="57" t="str">
        <f t="shared" si="18"/>
        <v/>
      </c>
      <c r="J440" s="57" t="str">
        <f t="shared" si="19"/>
        <v/>
      </c>
      <c r="K440" s="57" t="str">
        <f>IF($A440="","",Settings!$C$5+SUM($J$6:$J440))</f>
        <v/>
      </c>
      <c r="L440" s="57" t="str">
        <f>IF($A440="","",MAX(Settings!$C$5,MAX($K$6:$K440)))</f>
        <v/>
      </c>
      <c r="M440" s="58" t="str">
        <f t="shared" si="20"/>
        <v/>
      </c>
    </row>
    <row r="441" spans="1:13" ht="15" customHeight="1" x14ac:dyDescent="0.25">
      <c r="A441" s="52"/>
      <c r="B441" s="53" t="str">
        <f>IF($A441="","",IFERROR(INDEX(Meetings!$B$6:$B$93,MATCH($A441,Meetings!$A$6:$A$93,0)),"?"))</f>
        <v/>
      </c>
      <c r="C441" s="53" t="str">
        <f>IF($A441="","",IFERROR(INDEX(Meetings!$C$6:$C$93,MATCH($A441,Meetings!$A$6:$A$93,0)),"?"))</f>
        <v/>
      </c>
      <c r="D441" s="52"/>
      <c r="E441" s="54"/>
      <c r="F441" s="55" t="str">
        <f>IF($A441="","",IFERROR(INDEX(Meetings!$F$6:$F$93,MATCH($A441,Meetings!$A$6:$A$93,0)),0))</f>
        <v/>
      </c>
      <c r="G441" s="56"/>
      <c r="H441" s="52"/>
      <c r="I441" s="57" t="str">
        <f t="shared" si="18"/>
        <v/>
      </c>
      <c r="J441" s="57" t="str">
        <f t="shared" si="19"/>
        <v/>
      </c>
      <c r="K441" s="57" t="str">
        <f>IF($A441="","",Settings!$C$5+SUM($J$6:$J441))</f>
        <v/>
      </c>
      <c r="L441" s="57" t="str">
        <f>IF($A441="","",MAX(Settings!$C$5,MAX($K$6:$K441)))</f>
        <v/>
      </c>
      <c r="M441" s="58" t="str">
        <f t="shared" si="20"/>
        <v/>
      </c>
    </row>
    <row r="442" spans="1:13" ht="15" customHeight="1" x14ac:dyDescent="0.25">
      <c r="A442" s="52"/>
      <c r="B442" s="53" t="str">
        <f>IF($A442="","",IFERROR(INDEX(Meetings!$B$6:$B$93,MATCH($A442,Meetings!$A$6:$A$93,0)),"?"))</f>
        <v/>
      </c>
      <c r="C442" s="53" t="str">
        <f>IF($A442="","",IFERROR(INDEX(Meetings!$C$6:$C$93,MATCH($A442,Meetings!$A$6:$A$93,0)),"?"))</f>
        <v/>
      </c>
      <c r="D442" s="52"/>
      <c r="E442" s="54"/>
      <c r="F442" s="55" t="str">
        <f>IF($A442="","",IFERROR(INDEX(Meetings!$F$6:$F$93,MATCH($A442,Meetings!$A$6:$A$93,0)),0))</f>
        <v/>
      </c>
      <c r="G442" s="56"/>
      <c r="H442" s="52"/>
      <c r="I442" s="57" t="str">
        <f t="shared" si="18"/>
        <v/>
      </c>
      <c r="J442" s="57" t="str">
        <f t="shared" si="19"/>
        <v/>
      </c>
      <c r="K442" s="57" t="str">
        <f>IF($A442="","",Settings!$C$5+SUM($J$6:$J442))</f>
        <v/>
      </c>
      <c r="L442" s="57" t="str">
        <f>IF($A442="","",MAX(Settings!$C$5,MAX($K$6:$K442)))</f>
        <v/>
      </c>
      <c r="M442" s="58" t="str">
        <f t="shared" si="20"/>
        <v/>
      </c>
    </row>
    <row r="443" spans="1:13" ht="15" customHeight="1" x14ac:dyDescent="0.25">
      <c r="A443" s="52"/>
      <c r="B443" s="53" t="str">
        <f>IF($A443="","",IFERROR(INDEX(Meetings!$B$6:$B$93,MATCH($A443,Meetings!$A$6:$A$93,0)),"?"))</f>
        <v/>
      </c>
      <c r="C443" s="53" t="str">
        <f>IF($A443="","",IFERROR(INDEX(Meetings!$C$6:$C$93,MATCH($A443,Meetings!$A$6:$A$93,0)),"?"))</f>
        <v/>
      </c>
      <c r="D443" s="52"/>
      <c r="E443" s="54"/>
      <c r="F443" s="55" t="str">
        <f>IF($A443="","",IFERROR(INDEX(Meetings!$F$6:$F$93,MATCH($A443,Meetings!$A$6:$A$93,0)),0))</f>
        <v/>
      </c>
      <c r="G443" s="56"/>
      <c r="H443" s="52"/>
      <c r="I443" s="57" t="str">
        <f t="shared" si="18"/>
        <v/>
      </c>
      <c r="J443" s="57" t="str">
        <f t="shared" si="19"/>
        <v/>
      </c>
      <c r="K443" s="57" t="str">
        <f>IF($A443="","",Settings!$C$5+SUM($J$6:$J443))</f>
        <v/>
      </c>
      <c r="L443" s="57" t="str">
        <f>IF($A443="","",MAX(Settings!$C$5,MAX($K$6:$K443)))</f>
        <v/>
      </c>
      <c r="M443" s="58" t="str">
        <f t="shared" si="20"/>
        <v/>
      </c>
    </row>
    <row r="444" spans="1:13" ht="15" customHeight="1" x14ac:dyDescent="0.25">
      <c r="A444" s="52"/>
      <c r="B444" s="53" t="str">
        <f>IF($A444="","",IFERROR(INDEX(Meetings!$B$6:$B$93,MATCH($A444,Meetings!$A$6:$A$93,0)),"?"))</f>
        <v/>
      </c>
      <c r="C444" s="53" t="str">
        <f>IF($A444="","",IFERROR(INDEX(Meetings!$C$6:$C$93,MATCH($A444,Meetings!$A$6:$A$93,0)),"?"))</f>
        <v/>
      </c>
      <c r="D444" s="52"/>
      <c r="E444" s="54"/>
      <c r="F444" s="55" t="str">
        <f>IF($A444="","",IFERROR(INDEX(Meetings!$F$6:$F$93,MATCH($A444,Meetings!$A$6:$A$93,0)),0))</f>
        <v/>
      </c>
      <c r="G444" s="56"/>
      <c r="H444" s="52"/>
      <c r="I444" s="57" t="str">
        <f t="shared" si="18"/>
        <v/>
      </c>
      <c r="J444" s="57" t="str">
        <f t="shared" si="19"/>
        <v/>
      </c>
      <c r="K444" s="57" t="str">
        <f>IF($A444="","",Settings!$C$5+SUM($J$6:$J444))</f>
        <v/>
      </c>
      <c r="L444" s="57" t="str">
        <f>IF($A444="","",MAX(Settings!$C$5,MAX($K$6:$K444)))</f>
        <v/>
      </c>
      <c r="M444" s="58" t="str">
        <f t="shared" si="20"/>
        <v/>
      </c>
    </row>
    <row r="445" spans="1:13" ht="15" customHeight="1" x14ac:dyDescent="0.25">
      <c r="A445" s="52"/>
      <c r="B445" s="53" t="str">
        <f>IF($A445="","",IFERROR(INDEX(Meetings!$B$6:$B$93,MATCH($A445,Meetings!$A$6:$A$93,0)),"?"))</f>
        <v/>
      </c>
      <c r="C445" s="53" t="str">
        <f>IF($A445="","",IFERROR(INDEX(Meetings!$C$6:$C$93,MATCH($A445,Meetings!$A$6:$A$93,0)),"?"))</f>
        <v/>
      </c>
      <c r="D445" s="52"/>
      <c r="E445" s="54"/>
      <c r="F445" s="55" t="str">
        <f>IF($A445="","",IFERROR(INDEX(Meetings!$F$6:$F$93,MATCH($A445,Meetings!$A$6:$A$93,0)),0))</f>
        <v/>
      </c>
      <c r="G445" s="56"/>
      <c r="H445" s="52"/>
      <c r="I445" s="57" t="str">
        <f t="shared" si="18"/>
        <v/>
      </c>
      <c r="J445" s="57" t="str">
        <f t="shared" si="19"/>
        <v/>
      </c>
      <c r="K445" s="57" t="str">
        <f>IF($A445="","",Settings!$C$5+SUM($J$6:$J445))</f>
        <v/>
      </c>
      <c r="L445" s="57" t="str">
        <f>IF($A445="","",MAX(Settings!$C$5,MAX($K$6:$K445)))</f>
        <v/>
      </c>
      <c r="M445" s="58" t="str">
        <f t="shared" si="20"/>
        <v/>
      </c>
    </row>
    <row r="446" spans="1:13" ht="15" customHeight="1" x14ac:dyDescent="0.25">
      <c r="A446" s="52"/>
      <c r="B446" s="53" t="str">
        <f>IF($A446="","",IFERROR(INDEX(Meetings!$B$6:$B$93,MATCH($A446,Meetings!$A$6:$A$93,0)),"?"))</f>
        <v/>
      </c>
      <c r="C446" s="53" t="str">
        <f>IF($A446="","",IFERROR(INDEX(Meetings!$C$6:$C$93,MATCH($A446,Meetings!$A$6:$A$93,0)),"?"))</f>
        <v/>
      </c>
      <c r="D446" s="52"/>
      <c r="E446" s="54"/>
      <c r="F446" s="55" t="str">
        <f>IF($A446="","",IFERROR(INDEX(Meetings!$F$6:$F$93,MATCH($A446,Meetings!$A$6:$A$93,0)),0))</f>
        <v/>
      </c>
      <c r="G446" s="56"/>
      <c r="H446" s="52"/>
      <c r="I446" s="57" t="str">
        <f t="shared" si="18"/>
        <v/>
      </c>
      <c r="J446" s="57" t="str">
        <f t="shared" si="19"/>
        <v/>
      </c>
      <c r="K446" s="57" t="str">
        <f>IF($A446="","",Settings!$C$5+SUM($J$6:$J446))</f>
        <v/>
      </c>
      <c r="L446" s="57" t="str">
        <f>IF($A446="","",MAX(Settings!$C$5,MAX($K$6:$K446)))</f>
        <v/>
      </c>
      <c r="M446" s="58" t="str">
        <f t="shared" si="20"/>
        <v/>
      </c>
    </row>
    <row r="447" spans="1:13" ht="15" customHeight="1" x14ac:dyDescent="0.25">
      <c r="A447" s="52"/>
      <c r="B447" s="53" t="str">
        <f>IF($A447="","",IFERROR(INDEX(Meetings!$B$6:$B$93,MATCH($A447,Meetings!$A$6:$A$93,0)),"?"))</f>
        <v/>
      </c>
      <c r="C447" s="53" t="str">
        <f>IF($A447="","",IFERROR(INDEX(Meetings!$C$6:$C$93,MATCH($A447,Meetings!$A$6:$A$93,0)),"?"))</f>
        <v/>
      </c>
      <c r="D447" s="52"/>
      <c r="E447" s="54"/>
      <c r="F447" s="55" t="str">
        <f>IF($A447="","",IFERROR(INDEX(Meetings!$F$6:$F$93,MATCH($A447,Meetings!$A$6:$A$93,0)),0))</f>
        <v/>
      </c>
      <c r="G447" s="56"/>
      <c r="H447" s="52"/>
      <c r="I447" s="57" t="str">
        <f t="shared" si="18"/>
        <v/>
      </c>
      <c r="J447" s="57" t="str">
        <f t="shared" si="19"/>
        <v/>
      </c>
      <c r="K447" s="57" t="str">
        <f>IF($A447="","",Settings!$C$5+SUM($J$6:$J447))</f>
        <v/>
      </c>
      <c r="L447" s="57" t="str">
        <f>IF($A447="","",MAX(Settings!$C$5,MAX($K$6:$K447)))</f>
        <v/>
      </c>
      <c r="M447" s="58" t="str">
        <f t="shared" si="20"/>
        <v/>
      </c>
    </row>
    <row r="448" spans="1:13" ht="15" customHeight="1" x14ac:dyDescent="0.25">
      <c r="A448" s="52"/>
      <c r="B448" s="53" t="str">
        <f>IF($A448="","",IFERROR(INDEX(Meetings!$B$6:$B$93,MATCH($A448,Meetings!$A$6:$A$93,0)),"?"))</f>
        <v/>
      </c>
      <c r="C448" s="53" t="str">
        <f>IF($A448="","",IFERROR(INDEX(Meetings!$C$6:$C$93,MATCH($A448,Meetings!$A$6:$A$93,0)),"?"))</f>
        <v/>
      </c>
      <c r="D448" s="52"/>
      <c r="E448" s="54"/>
      <c r="F448" s="55" t="str">
        <f>IF($A448="","",IFERROR(INDEX(Meetings!$F$6:$F$93,MATCH($A448,Meetings!$A$6:$A$93,0)),0))</f>
        <v/>
      </c>
      <c r="G448" s="56"/>
      <c r="H448" s="52"/>
      <c r="I448" s="57" t="str">
        <f t="shared" si="18"/>
        <v/>
      </c>
      <c r="J448" s="57" t="str">
        <f t="shared" si="19"/>
        <v/>
      </c>
      <c r="K448" s="57" t="str">
        <f>IF($A448="","",Settings!$C$5+SUM($J$6:$J448))</f>
        <v/>
      </c>
      <c r="L448" s="57" t="str">
        <f>IF($A448="","",MAX(Settings!$C$5,MAX($K$6:$K448)))</f>
        <v/>
      </c>
      <c r="M448" s="58" t="str">
        <f t="shared" si="20"/>
        <v/>
      </c>
    </row>
    <row r="449" spans="1:13" ht="15" customHeight="1" x14ac:dyDescent="0.25">
      <c r="A449" s="52"/>
      <c r="B449" s="53" t="str">
        <f>IF($A449="","",IFERROR(INDEX(Meetings!$B$6:$B$93,MATCH($A449,Meetings!$A$6:$A$93,0)),"?"))</f>
        <v/>
      </c>
      <c r="C449" s="53" t="str">
        <f>IF($A449="","",IFERROR(INDEX(Meetings!$C$6:$C$93,MATCH($A449,Meetings!$A$6:$A$93,0)),"?"))</f>
        <v/>
      </c>
      <c r="D449" s="52"/>
      <c r="E449" s="54"/>
      <c r="F449" s="55" t="str">
        <f>IF($A449="","",IFERROR(INDEX(Meetings!$F$6:$F$93,MATCH($A449,Meetings!$A$6:$A$93,0)),0))</f>
        <v/>
      </c>
      <c r="G449" s="56"/>
      <c r="H449" s="52"/>
      <c r="I449" s="57" t="str">
        <f t="shared" si="18"/>
        <v/>
      </c>
      <c r="J449" s="57" t="str">
        <f t="shared" si="19"/>
        <v/>
      </c>
      <c r="K449" s="57" t="str">
        <f>IF($A449="","",Settings!$C$5+SUM($J$6:$J449))</f>
        <v/>
      </c>
      <c r="L449" s="57" t="str">
        <f>IF($A449="","",MAX(Settings!$C$5,MAX($K$6:$K449)))</f>
        <v/>
      </c>
      <c r="M449" s="58" t="str">
        <f t="shared" si="20"/>
        <v/>
      </c>
    </row>
    <row r="450" spans="1:13" ht="15" customHeight="1" x14ac:dyDescent="0.25">
      <c r="A450" s="52"/>
      <c r="B450" s="53" t="str">
        <f>IF($A450="","",IFERROR(INDEX(Meetings!$B$6:$B$93,MATCH($A450,Meetings!$A$6:$A$93,0)),"?"))</f>
        <v/>
      </c>
      <c r="C450" s="53" t="str">
        <f>IF($A450="","",IFERROR(INDEX(Meetings!$C$6:$C$93,MATCH($A450,Meetings!$A$6:$A$93,0)),"?"))</f>
        <v/>
      </c>
      <c r="D450" s="52"/>
      <c r="E450" s="54"/>
      <c r="F450" s="55" t="str">
        <f>IF($A450="","",IFERROR(INDEX(Meetings!$F$6:$F$93,MATCH($A450,Meetings!$A$6:$A$93,0)),0))</f>
        <v/>
      </c>
      <c r="G450" s="56"/>
      <c r="H450" s="52"/>
      <c r="I450" s="57" t="str">
        <f t="shared" si="18"/>
        <v/>
      </c>
      <c r="J450" s="57" t="str">
        <f t="shared" si="19"/>
        <v/>
      </c>
      <c r="K450" s="57" t="str">
        <f>IF($A450="","",Settings!$C$5+SUM($J$6:$J450))</f>
        <v/>
      </c>
      <c r="L450" s="57" t="str">
        <f>IF($A450="","",MAX(Settings!$C$5,MAX($K$6:$K450)))</f>
        <v/>
      </c>
      <c r="M450" s="58" t="str">
        <f t="shared" si="20"/>
        <v/>
      </c>
    </row>
    <row r="451" spans="1:13" ht="15" customHeight="1" x14ac:dyDescent="0.25">
      <c r="A451" s="52"/>
      <c r="B451" s="53" t="str">
        <f>IF($A451="","",IFERROR(INDEX(Meetings!$B$6:$B$93,MATCH($A451,Meetings!$A$6:$A$93,0)),"?"))</f>
        <v/>
      </c>
      <c r="C451" s="53" t="str">
        <f>IF($A451="","",IFERROR(INDEX(Meetings!$C$6:$C$93,MATCH($A451,Meetings!$A$6:$A$93,0)),"?"))</f>
        <v/>
      </c>
      <c r="D451" s="52"/>
      <c r="E451" s="54"/>
      <c r="F451" s="55" t="str">
        <f>IF($A451="","",IFERROR(INDEX(Meetings!$F$6:$F$93,MATCH($A451,Meetings!$A$6:$A$93,0)),0))</f>
        <v/>
      </c>
      <c r="G451" s="56"/>
      <c r="H451" s="52"/>
      <c r="I451" s="57" t="str">
        <f t="shared" si="18"/>
        <v/>
      </c>
      <c r="J451" s="57" t="str">
        <f t="shared" si="19"/>
        <v/>
      </c>
      <c r="K451" s="57" t="str">
        <f>IF($A451="","",Settings!$C$5+SUM($J$6:$J451))</f>
        <v/>
      </c>
      <c r="L451" s="57" t="str">
        <f>IF($A451="","",MAX(Settings!$C$5,MAX($K$6:$K451)))</f>
        <v/>
      </c>
      <c r="M451" s="58" t="str">
        <f t="shared" si="20"/>
        <v/>
      </c>
    </row>
    <row r="452" spans="1:13" ht="15" customHeight="1" x14ac:dyDescent="0.25">
      <c r="A452" s="52"/>
      <c r="B452" s="53" t="str">
        <f>IF($A452="","",IFERROR(INDEX(Meetings!$B$6:$B$93,MATCH($A452,Meetings!$A$6:$A$93,0)),"?"))</f>
        <v/>
      </c>
      <c r="C452" s="53" t="str">
        <f>IF($A452="","",IFERROR(INDEX(Meetings!$C$6:$C$93,MATCH($A452,Meetings!$A$6:$A$93,0)),"?"))</f>
        <v/>
      </c>
      <c r="D452" s="52"/>
      <c r="E452" s="54"/>
      <c r="F452" s="55" t="str">
        <f>IF($A452="","",IFERROR(INDEX(Meetings!$F$6:$F$93,MATCH($A452,Meetings!$A$6:$A$93,0)),0))</f>
        <v/>
      </c>
      <c r="G452" s="56"/>
      <c r="H452" s="52"/>
      <c r="I452" s="57" t="str">
        <f t="shared" si="18"/>
        <v/>
      </c>
      <c r="J452" s="57" t="str">
        <f t="shared" si="19"/>
        <v/>
      </c>
      <c r="K452" s="57" t="str">
        <f>IF($A452="","",Settings!$C$5+SUM($J$6:$J452))</f>
        <v/>
      </c>
      <c r="L452" s="57" t="str">
        <f>IF($A452="","",MAX(Settings!$C$5,MAX($K$6:$K452)))</f>
        <v/>
      </c>
      <c r="M452" s="58" t="str">
        <f t="shared" si="20"/>
        <v/>
      </c>
    </row>
    <row r="453" spans="1:13" ht="15" customHeight="1" x14ac:dyDescent="0.25">
      <c r="A453" s="52"/>
      <c r="B453" s="53" t="str">
        <f>IF($A453="","",IFERROR(INDEX(Meetings!$B$6:$B$93,MATCH($A453,Meetings!$A$6:$A$93,0)),"?"))</f>
        <v/>
      </c>
      <c r="C453" s="53" t="str">
        <f>IF($A453="","",IFERROR(INDEX(Meetings!$C$6:$C$93,MATCH($A453,Meetings!$A$6:$A$93,0)),"?"))</f>
        <v/>
      </c>
      <c r="D453" s="52"/>
      <c r="E453" s="54"/>
      <c r="F453" s="55" t="str">
        <f>IF($A453="","",IFERROR(INDEX(Meetings!$F$6:$F$93,MATCH($A453,Meetings!$A$6:$A$93,0)),0))</f>
        <v/>
      </c>
      <c r="G453" s="56"/>
      <c r="H453" s="52"/>
      <c r="I453" s="57" t="str">
        <f t="shared" si="18"/>
        <v/>
      </c>
      <c r="J453" s="57" t="str">
        <f t="shared" si="19"/>
        <v/>
      </c>
      <c r="K453" s="57" t="str">
        <f>IF($A453="","",Settings!$C$5+SUM($J$6:$J453))</f>
        <v/>
      </c>
      <c r="L453" s="57" t="str">
        <f>IF($A453="","",MAX(Settings!$C$5,MAX($K$6:$K453)))</f>
        <v/>
      </c>
      <c r="M453" s="58" t="str">
        <f t="shared" si="20"/>
        <v/>
      </c>
    </row>
    <row r="454" spans="1:13" ht="15" customHeight="1" x14ac:dyDescent="0.25">
      <c r="A454" s="52"/>
      <c r="B454" s="53" t="str">
        <f>IF($A454="","",IFERROR(INDEX(Meetings!$B$6:$B$93,MATCH($A454,Meetings!$A$6:$A$93,0)),"?"))</f>
        <v/>
      </c>
      <c r="C454" s="53" t="str">
        <f>IF($A454="","",IFERROR(INDEX(Meetings!$C$6:$C$93,MATCH($A454,Meetings!$A$6:$A$93,0)),"?"))</f>
        <v/>
      </c>
      <c r="D454" s="52"/>
      <c r="E454" s="54"/>
      <c r="F454" s="55" t="str">
        <f>IF($A454="","",IFERROR(INDEX(Meetings!$F$6:$F$93,MATCH($A454,Meetings!$A$6:$A$93,0)),0))</f>
        <v/>
      </c>
      <c r="G454" s="56"/>
      <c r="H454" s="52"/>
      <c r="I454" s="57" t="str">
        <f t="shared" ref="I454:I505" si="21">IF($A454="","",IF(UPPER($H454&amp;"")="NR",$F454,IF($H454=1,ROUND($F454*$G454,2),0)))</f>
        <v/>
      </c>
      <c r="J454" s="57" t="str">
        <f t="shared" ref="J454:J505" si="22">IF($A454="","",$I454-$F454)</f>
        <v/>
      </c>
      <c r="K454" s="57" t="str">
        <f>IF($A454="","",Settings!$C$5+SUM($J$6:$J454))</f>
        <v/>
      </c>
      <c r="L454" s="57" t="str">
        <f>IF($A454="","",MAX(Settings!$C$5,MAX($K$6:$K454)))</f>
        <v/>
      </c>
      <c r="M454" s="58" t="str">
        <f t="shared" ref="M454:M505" si="23">IF($A454="","",IF($L454&lt;=0,0,($L454-$K454)/$L454))</f>
        <v/>
      </c>
    </row>
    <row r="455" spans="1:13" ht="15" customHeight="1" x14ac:dyDescent="0.25">
      <c r="A455" s="52"/>
      <c r="B455" s="53" t="str">
        <f>IF($A455="","",IFERROR(INDEX(Meetings!$B$6:$B$93,MATCH($A455,Meetings!$A$6:$A$93,0)),"?"))</f>
        <v/>
      </c>
      <c r="C455" s="53" t="str">
        <f>IF($A455="","",IFERROR(INDEX(Meetings!$C$6:$C$93,MATCH($A455,Meetings!$A$6:$A$93,0)),"?"))</f>
        <v/>
      </c>
      <c r="D455" s="52"/>
      <c r="E455" s="54"/>
      <c r="F455" s="55" t="str">
        <f>IF($A455="","",IFERROR(INDEX(Meetings!$F$6:$F$93,MATCH($A455,Meetings!$A$6:$A$93,0)),0))</f>
        <v/>
      </c>
      <c r="G455" s="56"/>
      <c r="H455" s="52"/>
      <c r="I455" s="57" t="str">
        <f t="shared" si="21"/>
        <v/>
      </c>
      <c r="J455" s="57" t="str">
        <f t="shared" si="22"/>
        <v/>
      </c>
      <c r="K455" s="57" t="str">
        <f>IF($A455="","",Settings!$C$5+SUM($J$6:$J455))</f>
        <v/>
      </c>
      <c r="L455" s="57" t="str">
        <f>IF($A455="","",MAX(Settings!$C$5,MAX($K$6:$K455)))</f>
        <v/>
      </c>
      <c r="M455" s="58" t="str">
        <f t="shared" si="23"/>
        <v/>
      </c>
    </row>
    <row r="456" spans="1:13" ht="15" customHeight="1" x14ac:dyDescent="0.25">
      <c r="A456" s="52"/>
      <c r="B456" s="53" t="str">
        <f>IF($A456="","",IFERROR(INDEX(Meetings!$B$6:$B$93,MATCH($A456,Meetings!$A$6:$A$93,0)),"?"))</f>
        <v/>
      </c>
      <c r="C456" s="53" t="str">
        <f>IF($A456="","",IFERROR(INDEX(Meetings!$C$6:$C$93,MATCH($A456,Meetings!$A$6:$A$93,0)),"?"))</f>
        <v/>
      </c>
      <c r="D456" s="52"/>
      <c r="E456" s="54"/>
      <c r="F456" s="55" t="str">
        <f>IF($A456="","",IFERROR(INDEX(Meetings!$F$6:$F$93,MATCH($A456,Meetings!$A$6:$A$93,0)),0))</f>
        <v/>
      </c>
      <c r="G456" s="56"/>
      <c r="H456" s="52"/>
      <c r="I456" s="57" t="str">
        <f t="shared" si="21"/>
        <v/>
      </c>
      <c r="J456" s="57" t="str">
        <f t="shared" si="22"/>
        <v/>
      </c>
      <c r="K456" s="57" t="str">
        <f>IF($A456="","",Settings!$C$5+SUM($J$6:$J456))</f>
        <v/>
      </c>
      <c r="L456" s="57" t="str">
        <f>IF($A456="","",MAX(Settings!$C$5,MAX($K$6:$K456)))</f>
        <v/>
      </c>
      <c r="M456" s="58" t="str">
        <f t="shared" si="23"/>
        <v/>
      </c>
    </row>
    <row r="457" spans="1:13" ht="15" customHeight="1" x14ac:dyDescent="0.25">
      <c r="A457" s="52"/>
      <c r="B457" s="53" t="str">
        <f>IF($A457="","",IFERROR(INDEX(Meetings!$B$6:$B$93,MATCH($A457,Meetings!$A$6:$A$93,0)),"?"))</f>
        <v/>
      </c>
      <c r="C457" s="53" t="str">
        <f>IF($A457="","",IFERROR(INDEX(Meetings!$C$6:$C$93,MATCH($A457,Meetings!$A$6:$A$93,0)),"?"))</f>
        <v/>
      </c>
      <c r="D457" s="52"/>
      <c r="E457" s="54"/>
      <c r="F457" s="55" t="str">
        <f>IF($A457="","",IFERROR(INDEX(Meetings!$F$6:$F$93,MATCH($A457,Meetings!$A$6:$A$93,0)),0))</f>
        <v/>
      </c>
      <c r="G457" s="56"/>
      <c r="H457" s="52"/>
      <c r="I457" s="57" t="str">
        <f t="shared" si="21"/>
        <v/>
      </c>
      <c r="J457" s="57" t="str">
        <f t="shared" si="22"/>
        <v/>
      </c>
      <c r="K457" s="57" t="str">
        <f>IF($A457="","",Settings!$C$5+SUM($J$6:$J457))</f>
        <v/>
      </c>
      <c r="L457" s="57" t="str">
        <f>IF($A457="","",MAX(Settings!$C$5,MAX($K$6:$K457)))</f>
        <v/>
      </c>
      <c r="M457" s="58" t="str">
        <f t="shared" si="23"/>
        <v/>
      </c>
    </row>
    <row r="458" spans="1:13" ht="15" customHeight="1" x14ac:dyDescent="0.25">
      <c r="A458" s="52"/>
      <c r="B458" s="53" t="str">
        <f>IF($A458="","",IFERROR(INDEX(Meetings!$B$6:$B$93,MATCH($A458,Meetings!$A$6:$A$93,0)),"?"))</f>
        <v/>
      </c>
      <c r="C458" s="53" t="str">
        <f>IF($A458="","",IFERROR(INDEX(Meetings!$C$6:$C$93,MATCH($A458,Meetings!$A$6:$A$93,0)),"?"))</f>
        <v/>
      </c>
      <c r="D458" s="52"/>
      <c r="E458" s="54"/>
      <c r="F458" s="55" t="str">
        <f>IF($A458="","",IFERROR(INDEX(Meetings!$F$6:$F$93,MATCH($A458,Meetings!$A$6:$A$93,0)),0))</f>
        <v/>
      </c>
      <c r="G458" s="56"/>
      <c r="H458" s="52"/>
      <c r="I458" s="57" t="str">
        <f t="shared" si="21"/>
        <v/>
      </c>
      <c r="J458" s="57" t="str">
        <f t="shared" si="22"/>
        <v/>
      </c>
      <c r="K458" s="57" t="str">
        <f>IF($A458="","",Settings!$C$5+SUM($J$6:$J458))</f>
        <v/>
      </c>
      <c r="L458" s="57" t="str">
        <f>IF($A458="","",MAX(Settings!$C$5,MAX($K$6:$K458)))</f>
        <v/>
      </c>
      <c r="M458" s="58" t="str">
        <f t="shared" si="23"/>
        <v/>
      </c>
    </row>
    <row r="459" spans="1:13" ht="15" customHeight="1" x14ac:dyDescent="0.25">
      <c r="A459" s="52"/>
      <c r="B459" s="53" t="str">
        <f>IF($A459="","",IFERROR(INDEX(Meetings!$B$6:$B$93,MATCH($A459,Meetings!$A$6:$A$93,0)),"?"))</f>
        <v/>
      </c>
      <c r="C459" s="53" t="str">
        <f>IF($A459="","",IFERROR(INDEX(Meetings!$C$6:$C$93,MATCH($A459,Meetings!$A$6:$A$93,0)),"?"))</f>
        <v/>
      </c>
      <c r="D459" s="52"/>
      <c r="E459" s="54"/>
      <c r="F459" s="55" t="str">
        <f>IF($A459="","",IFERROR(INDEX(Meetings!$F$6:$F$93,MATCH($A459,Meetings!$A$6:$A$93,0)),0))</f>
        <v/>
      </c>
      <c r="G459" s="56"/>
      <c r="H459" s="52"/>
      <c r="I459" s="57" t="str">
        <f t="shared" si="21"/>
        <v/>
      </c>
      <c r="J459" s="57" t="str">
        <f t="shared" si="22"/>
        <v/>
      </c>
      <c r="K459" s="57" t="str">
        <f>IF($A459="","",Settings!$C$5+SUM($J$6:$J459))</f>
        <v/>
      </c>
      <c r="L459" s="57" t="str">
        <f>IF($A459="","",MAX(Settings!$C$5,MAX($K$6:$K459)))</f>
        <v/>
      </c>
      <c r="M459" s="58" t="str">
        <f t="shared" si="23"/>
        <v/>
      </c>
    </row>
    <row r="460" spans="1:13" ht="15" customHeight="1" x14ac:dyDescent="0.25">
      <c r="A460" s="52"/>
      <c r="B460" s="53" t="str">
        <f>IF($A460="","",IFERROR(INDEX(Meetings!$B$6:$B$93,MATCH($A460,Meetings!$A$6:$A$93,0)),"?"))</f>
        <v/>
      </c>
      <c r="C460" s="53" t="str">
        <f>IF($A460="","",IFERROR(INDEX(Meetings!$C$6:$C$93,MATCH($A460,Meetings!$A$6:$A$93,0)),"?"))</f>
        <v/>
      </c>
      <c r="D460" s="52"/>
      <c r="E460" s="54"/>
      <c r="F460" s="55" t="str">
        <f>IF($A460="","",IFERROR(INDEX(Meetings!$F$6:$F$93,MATCH($A460,Meetings!$A$6:$A$93,0)),0))</f>
        <v/>
      </c>
      <c r="G460" s="56"/>
      <c r="H460" s="52"/>
      <c r="I460" s="57" t="str">
        <f t="shared" si="21"/>
        <v/>
      </c>
      <c r="J460" s="57" t="str">
        <f t="shared" si="22"/>
        <v/>
      </c>
      <c r="K460" s="57" t="str">
        <f>IF($A460="","",Settings!$C$5+SUM($J$6:$J460))</f>
        <v/>
      </c>
      <c r="L460" s="57" t="str">
        <f>IF($A460="","",MAX(Settings!$C$5,MAX($K$6:$K460)))</f>
        <v/>
      </c>
      <c r="M460" s="58" t="str">
        <f t="shared" si="23"/>
        <v/>
      </c>
    </row>
    <row r="461" spans="1:13" ht="15" customHeight="1" x14ac:dyDescent="0.25">
      <c r="A461" s="52"/>
      <c r="B461" s="53" t="str">
        <f>IF($A461="","",IFERROR(INDEX(Meetings!$B$6:$B$93,MATCH($A461,Meetings!$A$6:$A$93,0)),"?"))</f>
        <v/>
      </c>
      <c r="C461" s="53" t="str">
        <f>IF($A461="","",IFERROR(INDEX(Meetings!$C$6:$C$93,MATCH($A461,Meetings!$A$6:$A$93,0)),"?"))</f>
        <v/>
      </c>
      <c r="D461" s="52"/>
      <c r="E461" s="54"/>
      <c r="F461" s="55" t="str">
        <f>IF($A461="","",IFERROR(INDEX(Meetings!$F$6:$F$93,MATCH($A461,Meetings!$A$6:$A$93,0)),0))</f>
        <v/>
      </c>
      <c r="G461" s="56"/>
      <c r="H461" s="52"/>
      <c r="I461" s="57" t="str">
        <f t="shared" si="21"/>
        <v/>
      </c>
      <c r="J461" s="57" t="str">
        <f t="shared" si="22"/>
        <v/>
      </c>
      <c r="K461" s="57" t="str">
        <f>IF($A461="","",Settings!$C$5+SUM($J$6:$J461))</f>
        <v/>
      </c>
      <c r="L461" s="57" t="str">
        <f>IF($A461="","",MAX(Settings!$C$5,MAX($K$6:$K461)))</f>
        <v/>
      </c>
      <c r="M461" s="58" t="str">
        <f t="shared" si="23"/>
        <v/>
      </c>
    </row>
    <row r="462" spans="1:13" ht="15" customHeight="1" x14ac:dyDescent="0.25">
      <c r="A462" s="52"/>
      <c r="B462" s="53" t="str">
        <f>IF($A462="","",IFERROR(INDEX(Meetings!$B$6:$B$93,MATCH($A462,Meetings!$A$6:$A$93,0)),"?"))</f>
        <v/>
      </c>
      <c r="C462" s="53" t="str">
        <f>IF($A462="","",IFERROR(INDEX(Meetings!$C$6:$C$93,MATCH($A462,Meetings!$A$6:$A$93,0)),"?"))</f>
        <v/>
      </c>
      <c r="D462" s="52"/>
      <c r="E462" s="54"/>
      <c r="F462" s="55" t="str">
        <f>IF($A462="","",IFERROR(INDEX(Meetings!$F$6:$F$93,MATCH($A462,Meetings!$A$6:$A$93,0)),0))</f>
        <v/>
      </c>
      <c r="G462" s="56"/>
      <c r="H462" s="52"/>
      <c r="I462" s="57" t="str">
        <f t="shared" si="21"/>
        <v/>
      </c>
      <c r="J462" s="57" t="str">
        <f t="shared" si="22"/>
        <v/>
      </c>
      <c r="K462" s="57" t="str">
        <f>IF($A462="","",Settings!$C$5+SUM($J$6:$J462))</f>
        <v/>
      </c>
      <c r="L462" s="57" t="str">
        <f>IF($A462="","",MAX(Settings!$C$5,MAX($K$6:$K462)))</f>
        <v/>
      </c>
      <c r="M462" s="58" t="str">
        <f t="shared" si="23"/>
        <v/>
      </c>
    </row>
    <row r="463" spans="1:13" ht="15" customHeight="1" x14ac:dyDescent="0.25">
      <c r="A463" s="52"/>
      <c r="B463" s="53" t="str">
        <f>IF($A463="","",IFERROR(INDEX(Meetings!$B$6:$B$93,MATCH($A463,Meetings!$A$6:$A$93,0)),"?"))</f>
        <v/>
      </c>
      <c r="C463" s="53" t="str">
        <f>IF($A463="","",IFERROR(INDEX(Meetings!$C$6:$C$93,MATCH($A463,Meetings!$A$6:$A$93,0)),"?"))</f>
        <v/>
      </c>
      <c r="D463" s="52"/>
      <c r="E463" s="54"/>
      <c r="F463" s="55" t="str">
        <f>IF($A463="","",IFERROR(INDEX(Meetings!$F$6:$F$93,MATCH($A463,Meetings!$A$6:$A$93,0)),0))</f>
        <v/>
      </c>
      <c r="G463" s="56"/>
      <c r="H463" s="52"/>
      <c r="I463" s="57" t="str">
        <f t="shared" si="21"/>
        <v/>
      </c>
      <c r="J463" s="57" t="str">
        <f t="shared" si="22"/>
        <v/>
      </c>
      <c r="K463" s="57" t="str">
        <f>IF($A463="","",Settings!$C$5+SUM($J$6:$J463))</f>
        <v/>
      </c>
      <c r="L463" s="57" t="str">
        <f>IF($A463="","",MAX(Settings!$C$5,MAX($K$6:$K463)))</f>
        <v/>
      </c>
      <c r="M463" s="58" t="str">
        <f t="shared" si="23"/>
        <v/>
      </c>
    </row>
    <row r="464" spans="1:13" ht="15" customHeight="1" x14ac:dyDescent="0.25">
      <c r="A464" s="52"/>
      <c r="B464" s="53" t="str">
        <f>IF($A464="","",IFERROR(INDEX(Meetings!$B$6:$B$93,MATCH($A464,Meetings!$A$6:$A$93,0)),"?"))</f>
        <v/>
      </c>
      <c r="C464" s="53" t="str">
        <f>IF($A464="","",IFERROR(INDEX(Meetings!$C$6:$C$93,MATCH($A464,Meetings!$A$6:$A$93,0)),"?"))</f>
        <v/>
      </c>
      <c r="D464" s="52"/>
      <c r="E464" s="54"/>
      <c r="F464" s="55" t="str">
        <f>IF($A464="","",IFERROR(INDEX(Meetings!$F$6:$F$93,MATCH($A464,Meetings!$A$6:$A$93,0)),0))</f>
        <v/>
      </c>
      <c r="G464" s="56"/>
      <c r="H464" s="52"/>
      <c r="I464" s="57" t="str">
        <f t="shared" si="21"/>
        <v/>
      </c>
      <c r="J464" s="57" t="str">
        <f t="shared" si="22"/>
        <v/>
      </c>
      <c r="K464" s="57" t="str">
        <f>IF($A464="","",Settings!$C$5+SUM($J$6:$J464))</f>
        <v/>
      </c>
      <c r="L464" s="57" t="str">
        <f>IF($A464="","",MAX(Settings!$C$5,MAX($K$6:$K464)))</f>
        <v/>
      </c>
      <c r="M464" s="58" t="str">
        <f t="shared" si="23"/>
        <v/>
      </c>
    </row>
    <row r="465" spans="1:13" ht="15" customHeight="1" x14ac:dyDescent="0.25">
      <c r="A465" s="52"/>
      <c r="B465" s="53" t="str">
        <f>IF($A465="","",IFERROR(INDEX(Meetings!$B$6:$B$93,MATCH($A465,Meetings!$A$6:$A$93,0)),"?"))</f>
        <v/>
      </c>
      <c r="C465" s="53" t="str">
        <f>IF($A465="","",IFERROR(INDEX(Meetings!$C$6:$C$93,MATCH($A465,Meetings!$A$6:$A$93,0)),"?"))</f>
        <v/>
      </c>
      <c r="D465" s="52"/>
      <c r="E465" s="54"/>
      <c r="F465" s="55" t="str">
        <f>IF($A465="","",IFERROR(INDEX(Meetings!$F$6:$F$93,MATCH($A465,Meetings!$A$6:$A$93,0)),0))</f>
        <v/>
      </c>
      <c r="G465" s="56"/>
      <c r="H465" s="52"/>
      <c r="I465" s="57" t="str">
        <f t="shared" si="21"/>
        <v/>
      </c>
      <c r="J465" s="57" t="str">
        <f t="shared" si="22"/>
        <v/>
      </c>
      <c r="K465" s="57" t="str">
        <f>IF($A465="","",Settings!$C$5+SUM($J$6:$J465))</f>
        <v/>
      </c>
      <c r="L465" s="57" t="str">
        <f>IF($A465="","",MAX(Settings!$C$5,MAX($K$6:$K465)))</f>
        <v/>
      </c>
      <c r="M465" s="58" t="str">
        <f t="shared" si="23"/>
        <v/>
      </c>
    </row>
    <row r="466" spans="1:13" ht="15" customHeight="1" x14ac:dyDescent="0.25">
      <c r="A466" s="52"/>
      <c r="B466" s="53" t="str">
        <f>IF($A466="","",IFERROR(INDEX(Meetings!$B$6:$B$93,MATCH($A466,Meetings!$A$6:$A$93,0)),"?"))</f>
        <v/>
      </c>
      <c r="C466" s="53" t="str">
        <f>IF($A466="","",IFERROR(INDEX(Meetings!$C$6:$C$93,MATCH($A466,Meetings!$A$6:$A$93,0)),"?"))</f>
        <v/>
      </c>
      <c r="D466" s="52"/>
      <c r="E466" s="54"/>
      <c r="F466" s="55" t="str">
        <f>IF($A466="","",IFERROR(INDEX(Meetings!$F$6:$F$93,MATCH($A466,Meetings!$A$6:$A$93,0)),0))</f>
        <v/>
      </c>
      <c r="G466" s="56"/>
      <c r="H466" s="52"/>
      <c r="I466" s="57" t="str">
        <f t="shared" si="21"/>
        <v/>
      </c>
      <c r="J466" s="57" t="str">
        <f t="shared" si="22"/>
        <v/>
      </c>
      <c r="K466" s="57" t="str">
        <f>IF($A466="","",Settings!$C$5+SUM($J$6:$J466))</f>
        <v/>
      </c>
      <c r="L466" s="57" t="str">
        <f>IF($A466="","",MAX(Settings!$C$5,MAX($K$6:$K466)))</f>
        <v/>
      </c>
      <c r="M466" s="58" t="str">
        <f t="shared" si="23"/>
        <v/>
      </c>
    </row>
    <row r="467" spans="1:13" ht="15" customHeight="1" x14ac:dyDescent="0.25">
      <c r="A467" s="52"/>
      <c r="B467" s="53" t="str">
        <f>IF($A467="","",IFERROR(INDEX(Meetings!$B$6:$B$93,MATCH($A467,Meetings!$A$6:$A$93,0)),"?"))</f>
        <v/>
      </c>
      <c r="C467" s="53" t="str">
        <f>IF($A467="","",IFERROR(INDEX(Meetings!$C$6:$C$93,MATCH($A467,Meetings!$A$6:$A$93,0)),"?"))</f>
        <v/>
      </c>
      <c r="D467" s="52"/>
      <c r="E467" s="54"/>
      <c r="F467" s="55" t="str">
        <f>IF($A467="","",IFERROR(INDEX(Meetings!$F$6:$F$93,MATCH($A467,Meetings!$A$6:$A$93,0)),0))</f>
        <v/>
      </c>
      <c r="G467" s="56"/>
      <c r="H467" s="52"/>
      <c r="I467" s="57" t="str">
        <f t="shared" si="21"/>
        <v/>
      </c>
      <c r="J467" s="57" t="str">
        <f t="shared" si="22"/>
        <v/>
      </c>
      <c r="K467" s="57" t="str">
        <f>IF($A467="","",Settings!$C$5+SUM($J$6:$J467))</f>
        <v/>
      </c>
      <c r="L467" s="57" t="str">
        <f>IF($A467="","",MAX(Settings!$C$5,MAX($K$6:$K467)))</f>
        <v/>
      </c>
      <c r="M467" s="58" t="str">
        <f t="shared" si="23"/>
        <v/>
      </c>
    </row>
    <row r="468" spans="1:13" ht="15" customHeight="1" x14ac:dyDescent="0.25">
      <c r="A468" s="52"/>
      <c r="B468" s="53" t="str">
        <f>IF($A468="","",IFERROR(INDEX(Meetings!$B$6:$B$93,MATCH($A468,Meetings!$A$6:$A$93,0)),"?"))</f>
        <v/>
      </c>
      <c r="C468" s="53" t="str">
        <f>IF($A468="","",IFERROR(INDEX(Meetings!$C$6:$C$93,MATCH($A468,Meetings!$A$6:$A$93,0)),"?"))</f>
        <v/>
      </c>
      <c r="D468" s="52"/>
      <c r="E468" s="54"/>
      <c r="F468" s="55" t="str">
        <f>IF($A468="","",IFERROR(INDEX(Meetings!$F$6:$F$93,MATCH($A468,Meetings!$A$6:$A$93,0)),0))</f>
        <v/>
      </c>
      <c r="G468" s="56"/>
      <c r="H468" s="52"/>
      <c r="I468" s="57" t="str">
        <f t="shared" si="21"/>
        <v/>
      </c>
      <c r="J468" s="57" t="str">
        <f t="shared" si="22"/>
        <v/>
      </c>
      <c r="K468" s="57" t="str">
        <f>IF($A468="","",Settings!$C$5+SUM($J$6:$J468))</f>
        <v/>
      </c>
      <c r="L468" s="57" t="str">
        <f>IF($A468="","",MAX(Settings!$C$5,MAX($K$6:$K468)))</f>
        <v/>
      </c>
      <c r="M468" s="58" t="str">
        <f t="shared" si="23"/>
        <v/>
      </c>
    </row>
    <row r="469" spans="1:13" ht="15" customHeight="1" x14ac:dyDescent="0.25">
      <c r="A469" s="52"/>
      <c r="B469" s="53" t="str">
        <f>IF($A469="","",IFERROR(INDEX(Meetings!$B$6:$B$93,MATCH($A469,Meetings!$A$6:$A$93,0)),"?"))</f>
        <v/>
      </c>
      <c r="C469" s="53" t="str">
        <f>IF($A469="","",IFERROR(INDEX(Meetings!$C$6:$C$93,MATCH($A469,Meetings!$A$6:$A$93,0)),"?"))</f>
        <v/>
      </c>
      <c r="D469" s="52"/>
      <c r="E469" s="54"/>
      <c r="F469" s="55" t="str">
        <f>IF($A469="","",IFERROR(INDEX(Meetings!$F$6:$F$93,MATCH($A469,Meetings!$A$6:$A$93,0)),0))</f>
        <v/>
      </c>
      <c r="G469" s="56"/>
      <c r="H469" s="52"/>
      <c r="I469" s="57" t="str">
        <f t="shared" si="21"/>
        <v/>
      </c>
      <c r="J469" s="57" t="str">
        <f t="shared" si="22"/>
        <v/>
      </c>
      <c r="K469" s="57" t="str">
        <f>IF($A469="","",Settings!$C$5+SUM($J$6:$J469))</f>
        <v/>
      </c>
      <c r="L469" s="57" t="str">
        <f>IF($A469="","",MAX(Settings!$C$5,MAX($K$6:$K469)))</f>
        <v/>
      </c>
      <c r="M469" s="58" t="str">
        <f t="shared" si="23"/>
        <v/>
      </c>
    </row>
    <row r="470" spans="1:13" ht="15" customHeight="1" x14ac:dyDescent="0.25">
      <c r="A470" s="52"/>
      <c r="B470" s="53" t="str">
        <f>IF($A470="","",IFERROR(INDEX(Meetings!$B$6:$B$93,MATCH($A470,Meetings!$A$6:$A$93,0)),"?"))</f>
        <v/>
      </c>
      <c r="C470" s="53" t="str">
        <f>IF($A470="","",IFERROR(INDEX(Meetings!$C$6:$C$93,MATCH($A470,Meetings!$A$6:$A$93,0)),"?"))</f>
        <v/>
      </c>
      <c r="D470" s="52"/>
      <c r="E470" s="54"/>
      <c r="F470" s="55" t="str">
        <f>IF($A470="","",IFERROR(INDEX(Meetings!$F$6:$F$93,MATCH($A470,Meetings!$A$6:$A$93,0)),0))</f>
        <v/>
      </c>
      <c r="G470" s="56"/>
      <c r="H470" s="52"/>
      <c r="I470" s="57" t="str">
        <f t="shared" si="21"/>
        <v/>
      </c>
      <c r="J470" s="57" t="str">
        <f t="shared" si="22"/>
        <v/>
      </c>
      <c r="K470" s="57" t="str">
        <f>IF($A470="","",Settings!$C$5+SUM($J$6:$J470))</f>
        <v/>
      </c>
      <c r="L470" s="57" t="str">
        <f>IF($A470="","",MAX(Settings!$C$5,MAX($K$6:$K470)))</f>
        <v/>
      </c>
      <c r="M470" s="58" t="str">
        <f t="shared" si="23"/>
        <v/>
      </c>
    </row>
    <row r="471" spans="1:13" ht="15" customHeight="1" x14ac:dyDescent="0.25">
      <c r="A471" s="52"/>
      <c r="B471" s="53" t="str">
        <f>IF($A471="","",IFERROR(INDEX(Meetings!$B$6:$B$93,MATCH($A471,Meetings!$A$6:$A$93,0)),"?"))</f>
        <v/>
      </c>
      <c r="C471" s="53" t="str">
        <f>IF($A471="","",IFERROR(INDEX(Meetings!$C$6:$C$93,MATCH($A471,Meetings!$A$6:$A$93,0)),"?"))</f>
        <v/>
      </c>
      <c r="D471" s="52"/>
      <c r="E471" s="54"/>
      <c r="F471" s="55" t="str">
        <f>IF($A471="","",IFERROR(INDEX(Meetings!$F$6:$F$93,MATCH($A471,Meetings!$A$6:$A$93,0)),0))</f>
        <v/>
      </c>
      <c r="G471" s="56"/>
      <c r="H471" s="52"/>
      <c r="I471" s="57" t="str">
        <f t="shared" si="21"/>
        <v/>
      </c>
      <c r="J471" s="57" t="str">
        <f t="shared" si="22"/>
        <v/>
      </c>
      <c r="K471" s="57" t="str">
        <f>IF($A471="","",Settings!$C$5+SUM($J$6:$J471))</f>
        <v/>
      </c>
      <c r="L471" s="57" t="str">
        <f>IF($A471="","",MAX(Settings!$C$5,MAX($K$6:$K471)))</f>
        <v/>
      </c>
      <c r="M471" s="58" t="str">
        <f t="shared" si="23"/>
        <v/>
      </c>
    </row>
    <row r="472" spans="1:13" ht="15" customHeight="1" x14ac:dyDescent="0.25">
      <c r="A472" s="52"/>
      <c r="B472" s="53" t="str">
        <f>IF($A472="","",IFERROR(INDEX(Meetings!$B$6:$B$93,MATCH($A472,Meetings!$A$6:$A$93,0)),"?"))</f>
        <v/>
      </c>
      <c r="C472" s="53" t="str">
        <f>IF($A472="","",IFERROR(INDEX(Meetings!$C$6:$C$93,MATCH($A472,Meetings!$A$6:$A$93,0)),"?"))</f>
        <v/>
      </c>
      <c r="D472" s="52"/>
      <c r="E472" s="54"/>
      <c r="F472" s="55" t="str">
        <f>IF($A472="","",IFERROR(INDEX(Meetings!$F$6:$F$93,MATCH($A472,Meetings!$A$6:$A$93,0)),0))</f>
        <v/>
      </c>
      <c r="G472" s="56"/>
      <c r="H472" s="52"/>
      <c r="I472" s="57" t="str">
        <f t="shared" si="21"/>
        <v/>
      </c>
      <c r="J472" s="57" t="str">
        <f t="shared" si="22"/>
        <v/>
      </c>
      <c r="K472" s="57" t="str">
        <f>IF($A472="","",Settings!$C$5+SUM($J$6:$J472))</f>
        <v/>
      </c>
      <c r="L472" s="57" t="str">
        <f>IF($A472="","",MAX(Settings!$C$5,MAX($K$6:$K472)))</f>
        <v/>
      </c>
      <c r="M472" s="58" t="str">
        <f t="shared" si="23"/>
        <v/>
      </c>
    </row>
    <row r="473" spans="1:13" ht="15" customHeight="1" x14ac:dyDescent="0.25">
      <c r="A473" s="52"/>
      <c r="B473" s="53" t="str">
        <f>IF($A473="","",IFERROR(INDEX(Meetings!$B$6:$B$93,MATCH($A473,Meetings!$A$6:$A$93,0)),"?"))</f>
        <v/>
      </c>
      <c r="C473" s="53" t="str">
        <f>IF($A473="","",IFERROR(INDEX(Meetings!$C$6:$C$93,MATCH($A473,Meetings!$A$6:$A$93,0)),"?"))</f>
        <v/>
      </c>
      <c r="D473" s="52"/>
      <c r="E473" s="54"/>
      <c r="F473" s="55" t="str">
        <f>IF($A473="","",IFERROR(INDEX(Meetings!$F$6:$F$93,MATCH($A473,Meetings!$A$6:$A$93,0)),0))</f>
        <v/>
      </c>
      <c r="G473" s="56"/>
      <c r="H473" s="52"/>
      <c r="I473" s="57" t="str">
        <f t="shared" si="21"/>
        <v/>
      </c>
      <c r="J473" s="57" t="str">
        <f t="shared" si="22"/>
        <v/>
      </c>
      <c r="K473" s="57" t="str">
        <f>IF($A473="","",Settings!$C$5+SUM($J$6:$J473))</f>
        <v/>
      </c>
      <c r="L473" s="57" t="str">
        <f>IF($A473="","",MAX(Settings!$C$5,MAX($K$6:$K473)))</f>
        <v/>
      </c>
      <c r="M473" s="58" t="str">
        <f t="shared" si="23"/>
        <v/>
      </c>
    </row>
    <row r="474" spans="1:13" ht="15" customHeight="1" x14ac:dyDescent="0.25">
      <c r="A474" s="52"/>
      <c r="B474" s="53" t="str">
        <f>IF($A474="","",IFERROR(INDEX(Meetings!$B$6:$B$93,MATCH($A474,Meetings!$A$6:$A$93,0)),"?"))</f>
        <v/>
      </c>
      <c r="C474" s="53" t="str">
        <f>IF($A474="","",IFERROR(INDEX(Meetings!$C$6:$C$93,MATCH($A474,Meetings!$A$6:$A$93,0)),"?"))</f>
        <v/>
      </c>
      <c r="D474" s="52"/>
      <c r="E474" s="54"/>
      <c r="F474" s="55" t="str">
        <f>IF($A474="","",IFERROR(INDEX(Meetings!$F$6:$F$93,MATCH($A474,Meetings!$A$6:$A$93,0)),0))</f>
        <v/>
      </c>
      <c r="G474" s="56"/>
      <c r="H474" s="52"/>
      <c r="I474" s="57" t="str">
        <f t="shared" si="21"/>
        <v/>
      </c>
      <c r="J474" s="57" t="str">
        <f t="shared" si="22"/>
        <v/>
      </c>
      <c r="K474" s="57" t="str">
        <f>IF($A474="","",Settings!$C$5+SUM($J$6:$J474))</f>
        <v/>
      </c>
      <c r="L474" s="57" t="str">
        <f>IF($A474="","",MAX(Settings!$C$5,MAX($K$6:$K474)))</f>
        <v/>
      </c>
      <c r="M474" s="58" t="str">
        <f t="shared" si="23"/>
        <v/>
      </c>
    </row>
    <row r="475" spans="1:13" ht="15" customHeight="1" x14ac:dyDescent="0.25">
      <c r="A475" s="52"/>
      <c r="B475" s="53" t="str">
        <f>IF($A475="","",IFERROR(INDEX(Meetings!$B$6:$B$93,MATCH($A475,Meetings!$A$6:$A$93,0)),"?"))</f>
        <v/>
      </c>
      <c r="C475" s="53" t="str">
        <f>IF($A475="","",IFERROR(INDEX(Meetings!$C$6:$C$93,MATCH($A475,Meetings!$A$6:$A$93,0)),"?"))</f>
        <v/>
      </c>
      <c r="D475" s="52"/>
      <c r="E475" s="54"/>
      <c r="F475" s="55" t="str">
        <f>IF($A475="","",IFERROR(INDEX(Meetings!$F$6:$F$93,MATCH($A475,Meetings!$A$6:$A$93,0)),0))</f>
        <v/>
      </c>
      <c r="G475" s="56"/>
      <c r="H475" s="52"/>
      <c r="I475" s="57" t="str">
        <f t="shared" si="21"/>
        <v/>
      </c>
      <c r="J475" s="57" t="str">
        <f t="shared" si="22"/>
        <v/>
      </c>
      <c r="K475" s="57" t="str">
        <f>IF($A475="","",Settings!$C$5+SUM($J$6:$J475))</f>
        <v/>
      </c>
      <c r="L475" s="57" t="str">
        <f>IF($A475="","",MAX(Settings!$C$5,MAX($K$6:$K475)))</f>
        <v/>
      </c>
      <c r="M475" s="58" t="str">
        <f t="shared" si="23"/>
        <v/>
      </c>
    </row>
    <row r="476" spans="1:13" ht="15" customHeight="1" x14ac:dyDescent="0.25">
      <c r="A476" s="52"/>
      <c r="B476" s="53" t="str">
        <f>IF($A476="","",IFERROR(INDEX(Meetings!$B$6:$B$93,MATCH($A476,Meetings!$A$6:$A$93,0)),"?"))</f>
        <v/>
      </c>
      <c r="C476" s="53" t="str">
        <f>IF($A476="","",IFERROR(INDEX(Meetings!$C$6:$C$93,MATCH($A476,Meetings!$A$6:$A$93,0)),"?"))</f>
        <v/>
      </c>
      <c r="D476" s="52"/>
      <c r="E476" s="54"/>
      <c r="F476" s="55" t="str">
        <f>IF($A476="","",IFERROR(INDEX(Meetings!$F$6:$F$93,MATCH($A476,Meetings!$A$6:$A$93,0)),0))</f>
        <v/>
      </c>
      <c r="G476" s="56"/>
      <c r="H476" s="52"/>
      <c r="I476" s="57" t="str">
        <f t="shared" si="21"/>
        <v/>
      </c>
      <c r="J476" s="57" t="str">
        <f t="shared" si="22"/>
        <v/>
      </c>
      <c r="K476" s="57" t="str">
        <f>IF($A476="","",Settings!$C$5+SUM($J$6:$J476))</f>
        <v/>
      </c>
      <c r="L476" s="57" t="str">
        <f>IF($A476="","",MAX(Settings!$C$5,MAX($K$6:$K476)))</f>
        <v/>
      </c>
      <c r="M476" s="58" t="str">
        <f t="shared" si="23"/>
        <v/>
      </c>
    </row>
    <row r="477" spans="1:13" ht="15" customHeight="1" x14ac:dyDescent="0.25">
      <c r="A477" s="52"/>
      <c r="B477" s="53" t="str">
        <f>IF($A477="","",IFERROR(INDEX(Meetings!$B$6:$B$93,MATCH($A477,Meetings!$A$6:$A$93,0)),"?"))</f>
        <v/>
      </c>
      <c r="C477" s="53" t="str">
        <f>IF($A477="","",IFERROR(INDEX(Meetings!$C$6:$C$93,MATCH($A477,Meetings!$A$6:$A$93,0)),"?"))</f>
        <v/>
      </c>
      <c r="D477" s="52"/>
      <c r="E477" s="54"/>
      <c r="F477" s="55" t="str">
        <f>IF($A477="","",IFERROR(INDEX(Meetings!$F$6:$F$93,MATCH($A477,Meetings!$A$6:$A$93,0)),0))</f>
        <v/>
      </c>
      <c r="G477" s="56"/>
      <c r="H477" s="52"/>
      <c r="I477" s="57" t="str">
        <f t="shared" si="21"/>
        <v/>
      </c>
      <c r="J477" s="57" t="str">
        <f t="shared" si="22"/>
        <v/>
      </c>
      <c r="K477" s="57" t="str">
        <f>IF($A477="","",Settings!$C$5+SUM($J$6:$J477))</f>
        <v/>
      </c>
      <c r="L477" s="57" t="str">
        <f>IF($A477="","",MAX(Settings!$C$5,MAX($K$6:$K477)))</f>
        <v/>
      </c>
      <c r="M477" s="58" t="str">
        <f t="shared" si="23"/>
        <v/>
      </c>
    </row>
    <row r="478" spans="1:13" ht="15" customHeight="1" x14ac:dyDescent="0.25">
      <c r="A478" s="52"/>
      <c r="B478" s="53" t="str">
        <f>IF($A478="","",IFERROR(INDEX(Meetings!$B$6:$B$93,MATCH($A478,Meetings!$A$6:$A$93,0)),"?"))</f>
        <v/>
      </c>
      <c r="C478" s="53" t="str">
        <f>IF($A478="","",IFERROR(INDEX(Meetings!$C$6:$C$93,MATCH($A478,Meetings!$A$6:$A$93,0)),"?"))</f>
        <v/>
      </c>
      <c r="D478" s="52"/>
      <c r="E478" s="54"/>
      <c r="F478" s="55" t="str">
        <f>IF($A478="","",IFERROR(INDEX(Meetings!$F$6:$F$93,MATCH($A478,Meetings!$A$6:$A$93,0)),0))</f>
        <v/>
      </c>
      <c r="G478" s="56"/>
      <c r="H478" s="52"/>
      <c r="I478" s="57" t="str">
        <f t="shared" si="21"/>
        <v/>
      </c>
      <c r="J478" s="57" t="str">
        <f t="shared" si="22"/>
        <v/>
      </c>
      <c r="K478" s="57" t="str">
        <f>IF($A478="","",Settings!$C$5+SUM($J$6:$J478))</f>
        <v/>
      </c>
      <c r="L478" s="57" t="str">
        <f>IF($A478="","",MAX(Settings!$C$5,MAX($K$6:$K478)))</f>
        <v/>
      </c>
      <c r="M478" s="58" t="str">
        <f t="shared" si="23"/>
        <v/>
      </c>
    </row>
    <row r="479" spans="1:13" ht="15" customHeight="1" x14ac:dyDescent="0.25">
      <c r="A479" s="52"/>
      <c r="B479" s="53" t="str">
        <f>IF($A479="","",IFERROR(INDEX(Meetings!$B$6:$B$93,MATCH($A479,Meetings!$A$6:$A$93,0)),"?"))</f>
        <v/>
      </c>
      <c r="C479" s="53" t="str">
        <f>IF($A479="","",IFERROR(INDEX(Meetings!$C$6:$C$93,MATCH($A479,Meetings!$A$6:$A$93,0)),"?"))</f>
        <v/>
      </c>
      <c r="D479" s="52"/>
      <c r="E479" s="54"/>
      <c r="F479" s="55" t="str">
        <f>IF($A479="","",IFERROR(INDEX(Meetings!$F$6:$F$93,MATCH($A479,Meetings!$A$6:$A$93,0)),0))</f>
        <v/>
      </c>
      <c r="G479" s="56"/>
      <c r="H479" s="52"/>
      <c r="I479" s="57" t="str">
        <f t="shared" si="21"/>
        <v/>
      </c>
      <c r="J479" s="57" t="str">
        <f t="shared" si="22"/>
        <v/>
      </c>
      <c r="K479" s="57" t="str">
        <f>IF($A479="","",Settings!$C$5+SUM($J$6:$J479))</f>
        <v/>
      </c>
      <c r="L479" s="57" t="str">
        <f>IF($A479="","",MAX(Settings!$C$5,MAX($K$6:$K479)))</f>
        <v/>
      </c>
      <c r="M479" s="58" t="str">
        <f t="shared" si="23"/>
        <v/>
      </c>
    </row>
    <row r="480" spans="1:13" ht="15" customHeight="1" x14ac:dyDescent="0.25">
      <c r="A480" s="52"/>
      <c r="B480" s="53" t="str">
        <f>IF($A480="","",IFERROR(INDEX(Meetings!$B$6:$B$93,MATCH($A480,Meetings!$A$6:$A$93,0)),"?"))</f>
        <v/>
      </c>
      <c r="C480" s="53" t="str">
        <f>IF($A480="","",IFERROR(INDEX(Meetings!$C$6:$C$93,MATCH($A480,Meetings!$A$6:$A$93,0)),"?"))</f>
        <v/>
      </c>
      <c r="D480" s="52"/>
      <c r="E480" s="54"/>
      <c r="F480" s="55" t="str">
        <f>IF($A480="","",IFERROR(INDEX(Meetings!$F$6:$F$93,MATCH($A480,Meetings!$A$6:$A$93,0)),0))</f>
        <v/>
      </c>
      <c r="G480" s="56"/>
      <c r="H480" s="52"/>
      <c r="I480" s="57" t="str">
        <f t="shared" si="21"/>
        <v/>
      </c>
      <c r="J480" s="57" t="str">
        <f t="shared" si="22"/>
        <v/>
      </c>
      <c r="K480" s="57" t="str">
        <f>IF($A480="","",Settings!$C$5+SUM($J$6:$J480))</f>
        <v/>
      </c>
      <c r="L480" s="57" t="str">
        <f>IF($A480="","",MAX(Settings!$C$5,MAX($K$6:$K480)))</f>
        <v/>
      </c>
      <c r="M480" s="58" t="str">
        <f t="shared" si="23"/>
        <v/>
      </c>
    </row>
    <row r="481" spans="1:13" ht="15" customHeight="1" x14ac:dyDescent="0.25">
      <c r="A481" s="52"/>
      <c r="B481" s="53" t="str">
        <f>IF($A481="","",IFERROR(INDEX(Meetings!$B$6:$B$93,MATCH($A481,Meetings!$A$6:$A$93,0)),"?"))</f>
        <v/>
      </c>
      <c r="C481" s="53" t="str">
        <f>IF($A481="","",IFERROR(INDEX(Meetings!$C$6:$C$93,MATCH($A481,Meetings!$A$6:$A$93,0)),"?"))</f>
        <v/>
      </c>
      <c r="D481" s="52"/>
      <c r="E481" s="54"/>
      <c r="F481" s="55" t="str">
        <f>IF($A481="","",IFERROR(INDEX(Meetings!$F$6:$F$93,MATCH($A481,Meetings!$A$6:$A$93,0)),0))</f>
        <v/>
      </c>
      <c r="G481" s="56"/>
      <c r="H481" s="52"/>
      <c r="I481" s="57" t="str">
        <f t="shared" si="21"/>
        <v/>
      </c>
      <c r="J481" s="57" t="str">
        <f t="shared" si="22"/>
        <v/>
      </c>
      <c r="K481" s="57" t="str">
        <f>IF($A481="","",Settings!$C$5+SUM($J$6:$J481))</f>
        <v/>
      </c>
      <c r="L481" s="57" t="str">
        <f>IF($A481="","",MAX(Settings!$C$5,MAX($K$6:$K481)))</f>
        <v/>
      </c>
      <c r="M481" s="58" t="str">
        <f t="shared" si="23"/>
        <v/>
      </c>
    </row>
    <row r="482" spans="1:13" ht="15" customHeight="1" x14ac:dyDescent="0.25">
      <c r="A482" s="52"/>
      <c r="B482" s="53" t="str">
        <f>IF($A482="","",IFERROR(INDEX(Meetings!$B$6:$B$93,MATCH($A482,Meetings!$A$6:$A$93,0)),"?"))</f>
        <v/>
      </c>
      <c r="C482" s="53" t="str">
        <f>IF($A482="","",IFERROR(INDEX(Meetings!$C$6:$C$93,MATCH($A482,Meetings!$A$6:$A$93,0)),"?"))</f>
        <v/>
      </c>
      <c r="D482" s="52"/>
      <c r="E482" s="54"/>
      <c r="F482" s="55" t="str">
        <f>IF($A482="","",IFERROR(INDEX(Meetings!$F$6:$F$93,MATCH($A482,Meetings!$A$6:$A$93,0)),0))</f>
        <v/>
      </c>
      <c r="G482" s="56"/>
      <c r="H482" s="52"/>
      <c r="I482" s="57" t="str">
        <f t="shared" si="21"/>
        <v/>
      </c>
      <c r="J482" s="57" t="str">
        <f t="shared" si="22"/>
        <v/>
      </c>
      <c r="K482" s="57" t="str">
        <f>IF($A482="","",Settings!$C$5+SUM($J$6:$J482))</f>
        <v/>
      </c>
      <c r="L482" s="57" t="str">
        <f>IF($A482="","",MAX(Settings!$C$5,MAX($K$6:$K482)))</f>
        <v/>
      </c>
      <c r="M482" s="58" t="str">
        <f t="shared" si="23"/>
        <v/>
      </c>
    </row>
    <row r="483" spans="1:13" ht="15" customHeight="1" x14ac:dyDescent="0.25">
      <c r="A483" s="52"/>
      <c r="B483" s="53" t="str">
        <f>IF($A483="","",IFERROR(INDEX(Meetings!$B$6:$B$93,MATCH($A483,Meetings!$A$6:$A$93,0)),"?"))</f>
        <v/>
      </c>
      <c r="C483" s="53" t="str">
        <f>IF($A483="","",IFERROR(INDEX(Meetings!$C$6:$C$93,MATCH($A483,Meetings!$A$6:$A$93,0)),"?"))</f>
        <v/>
      </c>
      <c r="D483" s="52"/>
      <c r="E483" s="54"/>
      <c r="F483" s="55" t="str">
        <f>IF($A483="","",IFERROR(INDEX(Meetings!$F$6:$F$93,MATCH($A483,Meetings!$A$6:$A$93,0)),0))</f>
        <v/>
      </c>
      <c r="G483" s="56"/>
      <c r="H483" s="52"/>
      <c r="I483" s="57" t="str">
        <f t="shared" si="21"/>
        <v/>
      </c>
      <c r="J483" s="57" t="str">
        <f t="shared" si="22"/>
        <v/>
      </c>
      <c r="K483" s="57" t="str">
        <f>IF($A483="","",Settings!$C$5+SUM($J$6:$J483))</f>
        <v/>
      </c>
      <c r="L483" s="57" t="str">
        <f>IF($A483="","",MAX(Settings!$C$5,MAX($K$6:$K483)))</f>
        <v/>
      </c>
      <c r="M483" s="58" t="str">
        <f t="shared" si="23"/>
        <v/>
      </c>
    </row>
    <row r="484" spans="1:13" ht="15" customHeight="1" x14ac:dyDescent="0.25">
      <c r="A484" s="52"/>
      <c r="B484" s="53" t="str">
        <f>IF($A484="","",IFERROR(INDEX(Meetings!$B$6:$B$93,MATCH($A484,Meetings!$A$6:$A$93,0)),"?"))</f>
        <v/>
      </c>
      <c r="C484" s="53" t="str">
        <f>IF($A484="","",IFERROR(INDEX(Meetings!$C$6:$C$93,MATCH($A484,Meetings!$A$6:$A$93,0)),"?"))</f>
        <v/>
      </c>
      <c r="D484" s="52"/>
      <c r="E484" s="54"/>
      <c r="F484" s="55" t="str">
        <f>IF($A484="","",IFERROR(INDEX(Meetings!$F$6:$F$93,MATCH($A484,Meetings!$A$6:$A$93,0)),0))</f>
        <v/>
      </c>
      <c r="G484" s="56"/>
      <c r="H484" s="52"/>
      <c r="I484" s="57" t="str">
        <f t="shared" si="21"/>
        <v/>
      </c>
      <c r="J484" s="57" t="str">
        <f t="shared" si="22"/>
        <v/>
      </c>
      <c r="K484" s="57" t="str">
        <f>IF($A484="","",Settings!$C$5+SUM($J$6:$J484))</f>
        <v/>
      </c>
      <c r="L484" s="57" t="str">
        <f>IF($A484="","",MAX(Settings!$C$5,MAX($K$6:$K484)))</f>
        <v/>
      </c>
      <c r="M484" s="58" t="str">
        <f t="shared" si="23"/>
        <v/>
      </c>
    </row>
    <row r="485" spans="1:13" ht="15" customHeight="1" x14ac:dyDescent="0.25">
      <c r="A485" s="52"/>
      <c r="B485" s="53" t="str">
        <f>IF($A485="","",IFERROR(INDEX(Meetings!$B$6:$B$93,MATCH($A485,Meetings!$A$6:$A$93,0)),"?"))</f>
        <v/>
      </c>
      <c r="C485" s="53" t="str">
        <f>IF($A485="","",IFERROR(INDEX(Meetings!$C$6:$C$93,MATCH($A485,Meetings!$A$6:$A$93,0)),"?"))</f>
        <v/>
      </c>
      <c r="D485" s="52"/>
      <c r="E485" s="54"/>
      <c r="F485" s="55" t="str">
        <f>IF($A485="","",IFERROR(INDEX(Meetings!$F$6:$F$93,MATCH($A485,Meetings!$A$6:$A$93,0)),0))</f>
        <v/>
      </c>
      <c r="G485" s="56"/>
      <c r="H485" s="52"/>
      <c r="I485" s="57" t="str">
        <f t="shared" si="21"/>
        <v/>
      </c>
      <c r="J485" s="57" t="str">
        <f t="shared" si="22"/>
        <v/>
      </c>
      <c r="K485" s="57" t="str">
        <f>IF($A485="","",Settings!$C$5+SUM($J$6:$J485))</f>
        <v/>
      </c>
      <c r="L485" s="57" t="str">
        <f>IF($A485="","",MAX(Settings!$C$5,MAX($K$6:$K485)))</f>
        <v/>
      </c>
      <c r="M485" s="58" t="str">
        <f t="shared" si="23"/>
        <v/>
      </c>
    </row>
    <row r="486" spans="1:13" ht="15" customHeight="1" x14ac:dyDescent="0.25">
      <c r="A486" s="52"/>
      <c r="B486" s="53" t="str">
        <f>IF($A486="","",IFERROR(INDEX(Meetings!$B$6:$B$93,MATCH($A486,Meetings!$A$6:$A$93,0)),"?"))</f>
        <v/>
      </c>
      <c r="C486" s="53" t="str">
        <f>IF($A486="","",IFERROR(INDEX(Meetings!$C$6:$C$93,MATCH($A486,Meetings!$A$6:$A$93,0)),"?"))</f>
        <v/>
      </c>
      <c r="D486" s="52"/>
      <c r="E486" s="54"/>
      <c r="F486" s="55" t="str">
        <f>IF($A486="","",IFERROR(INDEX(Meetings!$F$6:$F$93,MATCH($A486,Meetings!$A$6:$A$93,0)),0))</f>
        <v/>
      </c>
      <c r="G486" s="56"/>
      <c r="H486" s="52"/>
      <c r="I486" s="57" t="str">
        <f t="shared" si="21"/>
        <v/>
      </c>
      <c r="J486" s="57" t="str">
        <f t="shared" si="22"/>
        <v/>
      </c>
      <c r="K486" s="57" t="str">
        <f>IF($A486="","",Settings!$C$5+SUM($J$6:$J486))</f>
        <v/>
      </c>
      <c r="L486" s="57" t="str">
        <f>IF($A486="","",MAX(Settings!$C$5,MAX($K$6:$K486)))</f>
        <v/>
      </c>
      <c r="M486" s="58" t="str">
        <f t="shared" si="23"/>
        <v/>
      </c>
    </row>
    <row r="487" spans="1:13" ht="15" customHeight="1" x14ac:dyDescent="0.25">
      <c r="A487" s="52"/>
      <c r="B487" s="53" t="str">
        <f>IF($A487="","",IFERROR(INDEX(Meetings!$B$6:$B$93,MATCH($A487,Meetings!$A$6:$A$93,0)),"?"))</f>
        <v/>
      </c>
      <c r="C487" s="53" t="str">
        <f>IF($A487="","",IFERROR(INDEX(Meetings!$C$6:$C$93,MATCH($A487,Meetings!$A$6:$A$93,0)),"?"))</f>
        <v/>
      </c>
      <c r="D487" s="52"/>
      <c r="E487" s="54"/>
      <c r="F487" s="55" t="str">
        <f>IF($A487="","",IFERROR(INDEX(Meetings!$F$6:$F$93,MATCH($A487,Meetings!$A$6:$A$93,0)),0))</f>
        <v/>
      </c>
      <c r="G487" s="56"/>
      <c r="H487" s="52"/>
      <c r="I487" s="57" t="str">
        <f t="shared" si="21"/>
        <v/>
      </c>
      <c r="J487" s="57" t="str">
        <f t="shared" si="22"/>
        <v/>
      </c>
      <c r="K487" s="57" t="str">
        <f>IF($A487="","",Settings!$C$5+SUM($J$6:$J487))</f>
        <v/>
      </c>
      <c r="L487" s="57" t="str">
        <f>IF($A487="","",MAX(Settings!$C$5,MAX($K$6:$K487)))</f>
        <v/>
      </c>
      <c r="M487" s="58" t="str">
        <f t="shared" si="23"/>
        <v/>
      </c>
    </row>
    <row r="488" spans="1:13" ht="15" customHeight="1" x14ac:dyDescent="0.25">
      <c r="A488" s="52"/>
      <c r="B488" s="53" t="str">
        <f>IF($A488="","",IFERROR(INDEX(Meetings!$B$6:$B$93,MATCH($A488,Meetings!$A$6:$A$93,0)),"?"))</f>
        <v/>
      </c>
      <c r="C488" s="53" t="str">
        <f>IF($A488="","",IFERROR(INDEX(Meetings!$C$6:$C$93,MATCH($A488,Meetings!$A$6:$A$93,0)),"?"))</f>
        <v/>
      </c>
      <c r="D488" s="52"/>
      <c r="E488" s="54"/>
      <c r="F488" s="55" t="str">
        <f>IF($A488="","",IFERROR(INDEX(Meetings!$F$6:$F$93,MATCH($A488,Meetings!$A$6:$A$93,0)),0))</f>
        <v/>
      </c>
      <c r="G488" s="56"/>
      <c r="H488" s="52"/>
      <c r="I488" s="57" t="str">
        <f t="shared" si="21"/>
        <v/>
      </c>
      <c r="J488" s="57" t="str">
        <f t="shared" si="22"/>
        <v/>
      </c>
      <c r="K488" s="57" t="str">
        <f>IF($A488="","",Settings!$C$5+SUM($J$6:$J488))</f>
        <v/>
      </c>
      <c r="L488" s="57" t="str">
        <f>IF($A488="","",MAX(Settings!$C$5,MAX($K$6:$K488)))</f>
        <v/>
      </c>
      <c r="M488" s="58" t="str">
        <f t="shared" si="23"/>
        <v/>
      </c>
    </row>
    <row r="489" spans="1:13" ht="15" customHeight="1" x14ac:dyDescent="0.25">
      <c r="A489" s="52"/>
      <c r="B489" s="53" t="str">
        <f>IF($A489="","",IFERROR(INDEX(Meetings!$B$6:$B$93,MATCH($A489,Meetings!$A$6:$A$93,0)),"?"))</f>
        <v/>
      </c>
      <c r="C489" s="53" t="str">
        <f>IF($A489="","",IFERROR(INDEX(Meetings!$C$6:$C$93,MATCH($A489,Meetings!$A$6:$A$93,0)),"?"))</f>
        <v/>
      </c>
      <c r="D489" s="52"/>
      <c r="E489" s="54"/>
      <c r="F489" s="55" t="str">
        <f>IF($A489="","",IFERROR(INDEX(Meetings!$F$6:$F$93,MATCH($A489,Meetings!$A$6:$A$93,0)),0))</f>
        <v/>
      </c>
      <c r="G489" s="56"/>
      <c r="H489" s="52"/>
      <c r="I489" s="57" t="str">
        <f t="shared" si="21"/>
        <v/>
      </c>
      <c r="J489" s="57" t="str">
        <f t="shared" si="22"/>
        <v/>
      </c>
      <c r="K489" s="57" t="str">
        <f>IF($A489="","",Settings!$C$5+SUM($J$6:$J489))</f>
        <v/>
      </c>
      <c r="L489" s="57" t="str">
        <f>IF($A489="","",MAX(Settings!$C$5,MAX($K$6:$K489)))</f>
        <v/>
      </c>
      <c r="M489" s="58" t="str">
        <f t="shared" si="23"/>
        <v/>
      </c>
    </row>
    <row r="490" spans="1:13" ht="15" customHeight="1" x14ac:dyDescent="0.25">
      <c r="A490" s="52"/>
      <c r="B490" s="53" t="str">
        <f>IF($A490="","",IFERROR(INDEX(Meetings!$B$6:$B$93,MATCH($A490,Meetings!$A$6:$A$93,0)),"?"))</f>
        <v/>
      </c>
      <c r="C490" s="53" t="str">
        <f>IF($A490="","",IFERROR(INDEX(Meetings!$C$6:$C$93,MATCH($A490,Meetings!$A$6:$A$93,0)),"?"))</f>
        <v/>
      </c>
      <c r="D490" s="52"/>
      <c r="E490" s="54"/>
      <c r="F490" s="55" t="str">
        <f>IF($A490="","",IFERROR(INDEX(Meetings!$F$6:$F$93,MATCH($A490,Meetings!$A$6:$A$93,0)),0))</f>
        <v/>
      </c>
      <c r="G490" s="56"/>
      <c r="H490" s="52"/>
      <c r="I490" s="57" t="str">
        <f t="shared" si="21"/>
        <v/>
      </c>
      <c r="J490" s="57" t="str">
        <f t="shared" si="22"/>
        <v/>
      </c>
      <c r="K490" s="57" t="str">
        <f>IF($A490="","",Settings!$C$5+SUM($J$6:$J490))</f>
        <v/>
      </c>
      <c r="L490" s="57" t="str">
        <f>IF($A490="","",MAX(Settings!$C$5,MAX($K$6:$K490)))</f>
        <v/>
      </c>
      <c r="M490" s="58" t="str">
        <f t="shared" si="23"/>
        <v/>
      </c>
    </row>
    <row r="491" spans="1:13" ht="15" customHeight="1" x14ac:dyDescent="0.25">
      <c r="A491" s="52"/>
      <c r="B491" s="53" t="str">
        <f>IF($A491="","",IFERROR(INDEX(Meetings!$B$6:$B$93,MATCH($A491,Meetings!$A$6:$A$93,0)),"?"))</f>
        <v/>
      </c>
      <c r="C491" s="53" t="str">
        <f>IF($A491="","",IFERROR(INDEX(Meetings!$C$6:$C$93,MATCH($A491,Meetings!$A$6:$A$93,0)),"?"))</f>
        <v/>
      </c>
      <c r="D491" s="52"/>
      <c r="E491" s="54"/>
      <c r="F491" s="55" t="str">
        <f>IF($A491="","",IFERROR(INDEX(Meetings!$F$6:$F$93,MATCH($A491,Meetings!$A$6:$A$93,0)),0))</f>
        <v/>
      </c>
      <c r="G491" s="56"/>
      <c r="H491" s="52"/>
      <c r="I491" s="57" t="str">
        <f t="shared" si="21"/>
        <v/>
      </c>
      <c r="J491" s="57" t="str">
        <f t="shared" si="22"/>
        <v/>
      </c>
      <c r="K491" s="57" t="str">
        <f>IF($A491="","",Settings!$C$5+SUM($J$6:$J491))</f>
        <v/>
      </c>
      <c r="L491" s="57" t="str">
        <f>IF($A491="","",MAX(Settings!$C$5,MAX($K$6:$K491)))</f>
        <v/>
      </c>
      <c r="M491" s="58" t="str">
        <f t="shared" si="23"/>
        <v/>
      </c>
    </row>
    <row r="492" spans="1:13" ht="15" customHeight="1" x14ac:dyDescent="0.25">
      <c r="A492" s="52"/>
      <c r="B492" s="53" t="str">
        <f>IF($A492="","",IFERROR(INDEX(Meetings!$B$6:$B$93,MATCH($A492,Meetings!$A$6:$A$93,0)),"?"))</f>
        <v/>
      </c>
      <c r="C492" s="53" t="str">
        <f>IF($A492="","",IFERROR(INDEX(Meetings!$C$6:$C$93,MATCH($A492,Meetings!$A$6:$A$93,0)),"?"))</f>
        <v/>
      </c>
      <c r="D492" s="52"/>
      <c r="E492" s="54"/>
      <c r="F492" s="55" t="str">
        <f>IF($A492="","",IFERROR(INDEX(Meetings!$F$6:$F$93,MATCH($A492,Meetings!$A$6:$A$93,0)),0))</f>
        <v/>
      </c>
      <c r="G492" s="56"/>
      <c r="H492" s="52"/>
      <c r="I492" s="57" t="str">
        <f t="shared" si="21"/>
        <v/>
      </c>
      <c r="J492" s="57" t="str">
        <f t="shared" si="22"/>
        <v/>
      </c>
      <c r="K492" s="57" t="str">
        <f>IF($A492="","",Settings!$C$5+SUM($J$6:$J492))</f>
        <v/>
      </c>
      <c r="L492" s="57" t="str">
        <f>IF($A492="","",MAX(Settings!$C$5,MAX($K$6:$K492)))</f>
        <v/>
      </c>
      <c r="M492" s="58" t="str">
        <f t="shared" si="23"/>
        <v/>
      </c>
    </row>
    <row r="493" spans="1:13" ht="15" customHeight="1" x14ac:dyDescent="0.25">
      <c r="A493" s="52"/>
      <c r="B493" s="53" t="str">
        <f>IF($A493="","",IFERROR(INDEX(Meetings!$B$6:$B$93,MATCH($A493,Meetings!$A$6:$A$93,0)),"?"))</f>
        <v/>
      </c>
      <c r="C493" s="53" t="str">
        <f>IF($A493="","",IFERROR(INDEX(Meetings!$C$6:$C$93,MATCH($A493,Meetings!$A$6:$A$93,0)),"?"))</f>
        <v/>
      </c>
      <c r="D493" s="52"/>
      <c r="E493" s="54"/>
      <c r="F493" s="55" t="str">
        <f>IF($A493="","",IFERROR(INDEX(Meetings!$F$6:$F$93,MATCH($A493,Meetings!$A$6:$A$93,0)),0))</f>
        <v/>
      </c>
      <c r="G493" s="56"/>
      <c r="H493" s="52"/>
      <c r="I493" s="57" t="str">
        <f t="shared" si="21"/>
        <v/>
      </c>
      <c r="J493" s="57" t="str">
        <f t="shared" si="22"/>
        <v/>
      </c>
      <c r="K493" s="57" t="str">
        <f>IF($A493="","",Settings!$C$5+SUM($J$6:$J493))</f>
        <v/>
      </c>
      <c r="L493" s="57" t="str">
        <f>IF($A493="","",MAX(Settings!$C$5,MAX($K$6:$K493)))</f>
        <v/>
      </c>
      <c r="M493" s="58" t="str">
        <f t="shared" si="23"/>
        <v/>
      </c>
    </row>
    <row r="494" spans="1:13" ht="15" customHeight="1" x14ac:dyDescent="0.25">
      <c r="A494" s="52"/>
      <c r="B494" s="53" t="str">
        <f>IF($A494="","",IFERROR(INDEX(Meetings!$B$6:$B$93,MATCH($A494,Meetings!$A$6:$A$93,0)),"?"))</f>
        <v/>
      </c>
      <c r="C494" s="53" t="str">
        <f>IF($A494="","",IFERROR(INDEX(Meetings!$C$6:$C$93,MATCH($A494,Meetings!$A$6:$A$93,0)),"?"))</f>
        <v/>
      </c>
      <c r="D494" s="52"/>
      <c r="E494" s="54"/>
      <c r="F494" s="55" t="str">
        <f>IF($A494="","",IFERROR(INDEX(Meetings!$F$6:$F$93,MATCH($A494,Meetings!$A$6:$A$93,0)),0))</f>
        <v/>
      </c>
      <c r="G494" s="56"/>
      <c r="H494" s="52"/>
      <c r="I494" s="57" t="str">
        <f t="shared" si="21"/>
        <v/>
      </c>
      <c r="J494" s="57" t="str">
        <f t="shared" si="22"/>
        <v/>
      </c>
      <c r="K494" s="57" t="str">
        <f>IF($A494="","",Settings!$C$5+SUM($J$6:$J494))</f>
        <v/>
      </c>
      <c r="L494" s="57" t="str">
        <f>IF($A494="","",MAX(Settings!$C$5,MAX($K$6:$K494)))</f>
        <v/>
      </c>
      <c r="M494" s="58" t="str">
        <f t="shared" si="23"/>
        <v/>
      </c>
    </row>
    <row r="495" spans="1:13" ht="15" customHeight="1" x14ac:dyDescent="0.25">
      <c r="A495" s="52"/>
      <c r="B495" s="53" t="str">
        <f>IF($A495="","",IFERROR(INDEX(Meetings!$B$6:$B$93,MATCH($A495,Meetings!$A$6:$A$93,0)),"?"))</f>
        <v/>
      </c>
      <c r="C495" s="53" t="str">
        <f>IF($A495="","",IFERROR(INDEX(Meetings!$C$6:$C$93,MATCH($A495,Meetings!$A$6:$A$93,0)),"?"))</f>
        <v/>
      </c>
      <c r="D495" s="52"/>
      <c r="E495" s="54"/>
      <c r="F495" s="55" t="str">
        <f>IF($A495="","",IFERROR(INDEX(Meetings!$F$6:$F$93,MATCH($A495,Meetings!$A$6:$A$93,0)),0))</f>
        <v/>
      </c>
      <c r="G495" s="56"/>
      <c r="H495" s="52"/>
      <c r="I495" s="57" t="str">
        <f t="shared" si="21"/>
        <v/>
      </c>
      <c r="J495" s="57" t="str">
        <f t="shared" si="22"/>
        <v/>
      </c>
      <c r="K495" s="57" t="str">
        <f>IF($A495="","",Settings!$C$5+SUM($J$6:$J495))</f>
        <v/>
      </c>
      <c r="L495" s="57" t="str">
        <f>IF($A495="","",MAX(Settings!$C$5,MAX($K$6:$K495)))</f>
        <v/>
      </c>
      <c r="M495" s="58" t="str">
        <f t="shared" si="23"/>
        <v/>
      </c>
    </row>
    <row r="496" spans="1:13" ht="15" customHeight="1" x14ac:dyDescent="0.25">
      <c r="A496" s="52"/>
      <c r="B496" s="53" t="str">
        <f>IF($A496="","",IFERROR(INDEX(Meetings!$B$6:$B$93,MATCH($A496,Meetings!$A$6:$A$93,0)),"?"))</f>
        <v/>
      </c>
      <c r="C496" s="53" t="str">
        <f>IF($A496="","",IFERROR(INDEX(Meetings!$C$6:$C$93,MATCH($A496,Meetings!$A$6:$A$93,0)),"?"))</f>
        <v/>
      </c>
      <c r="D496" s="52"/>
      <c r="E496" s="54"/>
      <c r="F496" s="55" t="str">
        <f>IF($A496="","",IFERROR(INDEX(Meetings!$F$6:$F$93,MATCH($A496,Meetings!$A$6:$A$93,0)),0))</f>
        <v/>
      </c>
      <c r="G496" s="56"/>
      <c r="H496" s="52"/>
      <c r="I496" s="57" t="str">
        <f t="shared" si="21"/>
        <v/>
      </c>
      <c r="J496" s="57" t="str">
        <f t="shared" si="22"/>
        <v/>
      </c>
      <c r="K496" s="57" t="str">
        <f>IF($A496="","",Settings!$C$5+SUM($J$6:$J496))</f>
        <v/>
      </c>
      <c r="L496" s="57" t="str">
        <f>IF($A496="","",MAX(Settings!$C$5,MAX($K$6:$K496)))</f>
        <v/>
      </c>
      <c r="M496" s="58" t="str">
        <f t="shared" si="23"/>
        <v/>
      </c>
    </row>
    <row r="497" spans="1:13" ht="15" customHeight="1" x14ac:dyDescent="0.25">
      <c r="A497" s="52"/>
      <c r="B497" s="53" t="str">
        <f>IF($A497="","",IFERROR(INDEX(Meetings!$B$6:$B$93,MATCH($A497,Meetings!$A$6:$A$93,0)),"?"))</f>
        <v/>
      </c>
      <c r="C497" s="53" t="str">
        <f>IF($A497="","",IFERROR(INDEX(Meetings!$C$6:$C$93,MATCH($A497,Meetings!$A$6:$A$93,0)),"?"))</f>
        <v/>
      </c>
      <c r="D497" s="52"/>
      <c r="E497" s="54"/>
      <c r="F497" s="55" t="str">
        <f>IF($A497="","",IFERROR(INDEX(Meetings!$F$6:$F$93,MATCH($A497,Meetings!$A$6:$A$93,0)),0))</f>
        <v/>
      </c>
      <c r="G497" s="56"/>
      <c r="H497" s="52"/>
      <c r="I497" s="57" t="str">
        <f t="shared" si="21"/>
        <v/>
      </c>
      <c r="J497" s="57" t="str">
        <f t="shared" si="22"/>
        <v/>
      </c>
      <c r="K497" s="57" t="str">
        <f>IF($A497="","",Settings!$C$5+SUM($J$6:$J497))</f>
        <v/>
      </c>
      <c r="L497" s="57" t="str">
        <f>IF($A497="","",MAX(Settings!$C$5,MAX($K$6:$K497)))</f>
        <v/>
      </c>
      <c r="M497" s="58" t="str">
        <f t="shared" si="23"/>
        <v/>
      </c>
    </row>
    <row r="498" spans="1:13" ht="15" customHeight="1" x14ac:dyDescent="0.25">
      <c r="A498" s="52"/>
      <c r="B498" s="53" t="str">
        <f>IF($A498="","",IFERROR(INDEX(Meetings!$B$6:$B$93,MATCH($A498,Meetings!$A$6:$A$93,0)),"?"))</f>
        <v/>
      </c>
      <c r="C498" s="53" t="str">
        <f>IF($A498="","",IFERROR(INDEX(Meetings!$C$6:$C$93,MATCH($A498,Meetings!$A$6:$A$93,0)),"?"))</f>
        <v/>
      </c>
      <c r="D498" s="52"/>
      <c r="E498" s="54"/>
      <c r="F498" s="55" t="str">
        <f>IF($A498="","",IFERROR(INDEX(Meetings!$F$6:$F$93,MATCH($A498,Meetings!$A$6:$A$93,0)),0))</f>
        <v/>
      </c>
      <c r="G498" s="56"/>
      <c r="H498" s="52"/>
      <c r="I498" s="57" t="str">
        <f t="shared" si="21"/>
        <v/>
      </c>
      <c r="J498" s="57" t="str">
        <f t="shared" si="22"/>
        <v/>
      </c>
      <c r="K498" s="57" t="str">
        <f>IF($A498="","",Settings!$C$5+SUM($J$6:$J498))</f>
        <v/>
      </c>
      <c r="L498" s="57" t="str">
        <f>IF($A498="","",MAX(Settings!$C$5,MAX($K$6:$K498)))</f>
        <v/>
      </c>
      <c r="M498" s="58" t="str">
        <f t="shared" si="23"/>
        <v/>
      </c>
    </row>
    <row r="499" spans="1:13" ht="15" customHeight="1" x14ac:dyDescent="0.25">
      <c r="A499" s="52"/>
      <c r="B499" s="53" t="str">
        <f>IF($A499="","",IFERROR(INDEX(Meetings!$B$6:$B$93,MATCH($A499,Meetings!$A$6:$A$93,0)),"?"))</f>
        <v/>
      </c>
      <c r="C499" s="53" t="str">
        <f>IF($A499="","",IFERROR(INDEX(Meetings!$C$6:$C$93,MATCH($A499,Meetings!$A$6:$A$93,0)),"?"))</f>
        <v/>
      </c>
      <c r="D499" s="52"/>
      <c r="E499" s="54"/>
      <c r="F499" s="55" t="str">
        <f>IF($A499="","",IFERROR(INDEX(Meetings!$F$6:$F$93,MATCH($A499,Meetings!$A$6:$A$93,0)),0))</f>
        <v/>
      </c>
      <c r="G499" s="56"/>
      <c r="H499" s="52"/>
      <c r="I499" s="57" t="str">
        <f t="shared" si="21"/>
        <v/>
      </c>
      <c r="J499" s="57" t="str">
        <f t="shared" si="22"/>
        <v/>
      </c>
      <c r="K499" s="57" t="str">
        <f>IF($A499="","",Settings!$C$5+SUM($J$6:$J499))</f>
        <v/>
      </c>
      <c r="L499" s="57" t="str">
        <f>IF($A499="","",MAX(Settings!$C$5,MAX($K$6:$K499)))</f>
        <v/>
      </c>
      <c r="M499" s="58" t="str">
        <f t="shared" si="23"/>
        <v/>
      </c>
    </row>
    <row r="500" spans="1:13" ht="15" customHeight="1" x14ac:dyDescent="0.25">
      <c r="A500" s="52"/>
      <c r="B500" s="53" t="str">
        <f>IF($A500="","",IFERROR(INDEX(Meetings!$B$6:$B$93,MATCH($A500,Meetings!$A$6:$A$93,0)),"?"))</f>
        <v/>
      </c>
      <c r="C500" s="53" t="str">
        <f>IF($A500="","",IFERROR(INDEX(Meetings!$C$6:$C$93,MATCH($A500,Meetings!$A$6:$A$93,0)),"?"))</f>
        <v/>
      </c>
      <c r="D500" s="52"/>
      <c r="E500" s="54"/>
      <c r="F500" s="55" t="str">
        <f>IF($A500="","",IFERROR(INDEX(Meetings!$F$6:$F$93,MATCH($A500,Meetings!$A$6:$A$93,0)),0))</f>
        <v/>
      </c>
      <c r="G500" s="56"/>
      <c r="H500" s="52"/>
      <c r="I500" s="57" t="str">
        <f t="shared" si="21"/>
        <v/>
      </c>
      <c r="J500" s="57" t="str">
        <f t="shared" si="22"/>
        <v/>
      </c>
      <c r="K500" s="57" t="str">
        <f>IF($A500="","",Settings!$C$5+SUM($J$6:$J500))</f>
        <v/>
      </c>
      <c r="L500" s="57" t="str">
        <f>IF($A500="","",MAX(Settings!$C$5,MAX($K$6:$K500)))</f>
        <v/>
      </c>
      <c r="M500" s="58" t="str">
        <f t="shared" si="23"/>
        <v/>
      </c>
    </row>
    <row r="501" spans="1:13" ht="15" customHeight="1" x14ac:dyDescent="0.25">
      <c r="A501" s="52"/>
      <c r="B501" s="53" t="str">
        <f>IF($A501="","",IFERROR(INDEX(Meetings!$B$6:$B$93,MATCH($A501,Meetings!$A$6:$A$93,0)),"?"))</f>
        <v/>
      </c>
      <c r="C501" s="53" t="str">
        <f>IF($A501="","",IFERROR(INDEX(Meetings!$C$6:$C$93,MATCH($A501,Meetings!$A$6:$A$93,0)),"?"))</f>
        <v/>
      </c>
      <c r="D501" s="52"/>
      <c r="E501" s="54"/>
      <c r="F501" s="55" t="str">
        <f>IF($A501="","",IFERROR(INDEX(Meetings!$F$6:$F$93,MATCH($A501,Meetings!$A$6:$A$93,0)),0))</f>
        <v/>
      </c>
      <c r="G501" s="56"/>
      <c r="H501" s="52"/>
      <c r="I501" s="57" t="str">
        <f t="shared" si="21"/>
        <v/>
      </c>
      <c r="J501" s="57" t="str">
        <f t="shared" si="22"/>
        <v/>
      </c>
      <c r="K501" s="57" t="str">
        <f>IF($A501="","",Settings!$C$5+SUM($J$6:$J501))</f>
        <v/>
      </c>
      <c r="L501" s="57" t="str">
        <f>IF($A501="","",MAX(Settings!$C$5,MAX($K$6:$K501)))</f>
        <v/>
      </c>
      <c r="M501" s="58" t="str">
        <f t="shared" si="23"/>
        <v/>
      </c>
    </row>
    <row r="502" spans="1:13" ht="15" customHeight="1" x14ac:dyDescent="0.25">
      <c r="A502" s="52"/>
      <c r="B502" s="53" t="str">
        <f>IF($A502="","",IFERROR(INDEX(Meetings!$B$6:$B$93,MATCH($A502,Meetings!$A$6:$A$93,0)),"?"))</f>
        <v/>
      </c>
      <c r="C502" s="53" t="str">
        <f>IF($A502="","",IFERROR(INDEX(Meetings!$C$6:$C$93,MATCH($A502,Meetings!$A$6:$A$93,0)),"?"))</f>
        <v/>
      </c>
      <c r="D502" s="52"/>
      <c r="E502" s="54"/>
      <c r="F502" s="55" t="str">
        <f>IF($A502="","",IFERROR(INDEX(Meetings!$F$6:$F$93,MATCH($A502,Meetings!$A$6:$A$93,0)),0))</f>
        <v/>
      </c>
      <c r="G502" s="56"/>
      <c r="H502" s="52"/>
      <c r="I502" s="57" t="str">
        <f t="shared" si="21"/>
        <v/>
      </c>
      <c r="J502" s="57" t="str">
        <f t="shared" si="22"/>
        <v/>
      </c>
      <c r="K502" s="57" t="str">
        <f>IF($A502="","",Settings!$C$5+SUM($J$6:$J502))</f>
        <v/>
      </c>
      <c r="L502" s="57" t="str">
        <f>IF($A502="","",MAX(Settings!$C$5,MAX($K$6:$K502)))</f>
        <v/>
      </c>
      <c r="M502" s="58" t="str">
        <f t="shared" si="23"/>
        <v/>
      </c>
    </row>
    <row r="503" spans="1:13" ht="15" customHeight="1" x14ac:dyDescent="0.25">
      <c r="A503" s="52"/>
      <c r="B503" s="53" t="str">
        <f>IF($A503="","",IFERROR(INDEX(Meetings!$B$6:$B$93,MATCH($A503,Meetings!$A$6:$A$93,0)),"?"))</f>
        <v/>
      </c>
      <c r="C503" s="53" t="str">
        <f>IF($A503="","",IFERROR(INDEX(Meetings!$C$6:$C$93,MATCH($A503,Meetings!$A$6:$A$93,0)),"?"))</f>
        <v/>
      </c>
      <c r="D503" s="52"/>
      <c r="E503" s="54"/>
      <c r="F503" s="55" t="str">
        <f>IF($A503="","",IFERROR(INDEX(Meetings!$F$6:$F$93,MATCH($A503,Meetings!$A$6:$A$93,0)),0))</f>
        <v/>
      </c>
      <c r="G503" s="56"/>
      <c r="H503" s="52"/>
      <c r="I503" s="57" t="str">
        <f t="shared" si="21"/>
        <v/>
      </c>
      <c r="J503" s="57" t="str">
        <f t="shared" si="22"/>
        <v/>
      </c>
      <c r="K503" s="57" t="str">
        <f>IF($A503="","",Settings!$C$5+SUM($J$6:$J503))</f>
        <v/>
      </c>
      <c r="L503" s="57" t="str">
        <f>IF($A503="","",MAX(Settings!$C$5,MAX($K$6:$K503)))</f>
        <v/>
      </c>
      <c r="M503" s="58" t="str">
        <f t="shared" si="23"/>
        <v/>
      </c>
    </row>
    <row r="504" spans="1:13" ht="15" customHeight="1" x14ac:dyDescent="0.25">
      <c r="A504" s="52"/>
      <c r="B504" s="53" t="str">
        <f>IF($A504="","",IFERROR(INDEX(Meetings!$B$6:$B$93,MATCH($A504,Meetings!$A$6:$A$93,0)),"?"))</f>
        <v/>
      </c>
      <c r="C504" s="53" t="str">
        <f>IF($A504="","",IFERROR(INDEX(Meetings!$C$6:$C$93,MATCH($A504,Meetings!$A$6:$A$93,0)),"?"))</f>
        <v/>
      </c>
      <c r="D504" s="52"/>
      <c r="E504" s="54"/>
      <c r="F504" s="55" t="str">
        <f>IF($A504="","",IFERROR(INDEX(Meetings!$F$6:$F$93,MATCH($A504,Meetings!$A$6:$A$93,0)),0))</f>
        <v/>
      </c>
      <c r="G504" s="56"/>
      <c r="H504" s="52"/>
      <c r="I504" s="57" t="str">
        <f t="shared" si="21"/>
        <v/>
      </c>
      <c r="J504" s="57" t="str">
        <f t="shared" si="22"/>
        <v/>
      </c>
      <c r="K504" s="57" t="str">
        <f>IF($A504="","",Settings!$C$5+SUM($J$6:$J504))</f>
        <v/>
      </c>
      <c r="L504" s="57" t="str">
        <f>IF($A504="","",MAX(Settings!$C$5,MAX($K$6:$K504)))</f>
        <v/>
      </c>
      <c r="M504" s="58" t="str">
        <f t="shared" si="23"/>
        <v/>
      </c>
    </row>
    <row r="505" spans="1:13" ht="15" customHeight="1" x14ac:dyDescent="0.25">
      <c r="A505" s="52"/>
      <c r="B505" s="53" t="str">
        <f>IF($A505="","",IFERROR(INDEX(Meetings!$B$6:$B$93,MATCH($A505,Meetings!$A$6:$A$93,0)),"?"))</f>
        <v/>
      </c>
      <c r="C505" s="53" t="str">
        <f>IF($A505="","",IFERROR(INDEX(Meetings!$C$6:$C$93,MATCH($A505,Meetings!$A$6:$A$93,0)),"?"))</f>
        <v/>
      </c>
      <c r="D505" s="52"/>
      <c r="E505" s="54"/>
      <c r="F505" s="55" t="str">
        <f>IF($A505="","",IFERROR(INDEX(Meetings!$F$6:$F$93,MATCH($A505,Meetings!$A$6:$A$93,0)),0))</f>
        <v/>
      </c>
      <c r="G505" s="56"/>
      <c r="H505" s="52"/>
      <c r="I505" s="57" t="str">
        <f t="shared" si="21"/>
        <v/>
      </c>
      <c r="J505" s="57" t="str">
        <f t="shared" si="22"/>
        <v/>
      </c>
      <c r="K505" s="57" t="str">
        <f>IF($A505="","",Settings!$C$5+SUM($J$6:$J505))</f>
        <v/>
      </c>
      <c r="L505" s="57" t="str">
        <f>IF($A505="","",MAX(Settings!$C$5,MAX($K$6:$K505)))</f>
        <v/>
      </c>
      <c r="M505" s="58" t="str">
        <f t="shared" si="23"/>
        <v/>
      </c>
    </row>
    <row r="506" spans="1:13" ht="15" customHeight="1" x14ac:dyDescent="0.25">
      <c r="A506" s="52"/>
      <c r="B506" s="53"/>
      <c r="C506" s="53"/>
      <c r="D506" s="52"/>
      <c r="E506" s="54"/>
      <c r="F506" s="55"/>
      <c r="G506" s="56"/>
      <c r="H506" s="52"/>
      <c r="I506" s="57"/>
      <c r="J506" s="57"/>
      <c r="K506" s="57"/>
      <c r="L506" s="57"/>
      <c r="M506" s="58"/>
    </row>
    <row r="507" spans="1:13" ht="15" customHeight="1" x14ac:dyDescent="0.25">
      <c r="A507" s="52"/>
      <c r="B507" s="53"/>
      <c r="C507" s="53"/>
      <c r="D507" s="52"/>
      <c r="E507" s="54"/>
      <c r="F507" s="55"/>
      <c r="G507" s="56"/>
      <c r="H507" s="52"/>
      <c r="I507" s="57"/>
      <c r="J507" s="57"/>
      <c r="K507" s="57"/>
      <c r="L507" s="57"/>
      <c r="M507" s="58"/>
    </row>
    <row r="508" spans="1:13" ht="15" customHeight="1" x14ac:dyDescent="0.25">
      <c r="A508" s="52"/>
      <c r="B508" s="53"/>
      <c r="C508" s="53"/>
      <c r="D508" s="52"/>
      <c r="E508" s="54"/>
      <c r="F508" s="55"/>
      <c r="G508" s="56"/>
      <c r="H508" s="52"/>
      <c r="I508" s="57"/>
      <c r="J508" s="57"/>
      <c r="K508" s="57"/>
      <c r="L508" s="57"/>
      <c r="M508" s="58"/>
    </row>
    <row r="509" spans="1:13" ht="15" customHeight="1" x14ac:dyDescent="0.25">
      <c r="A509" s="52"/>
      <c r="B509" s="53"/>
      <c r="C509" s="53"/>
      <c r="D509" s="52"/>
      <c r="E509" s="54"/>
      <c r="F509" s="55"/>
      <c r="G509" s="56"/>
      <c r="H509" s="52"/>
      <c r="I509" s="57"/>
      <c r="J509" s="57"/>
      <c r="K509" s="57"/>
      <c r="L509" s="57"/>
      <c r="M509" s="58"/>
    </row>
    <row r="510" spans="1:13" ht="15" customHeight="1" x14ac:dyDescent="0.25">
      <c r="A510" s="52"/>
      <c r="B510" s="53"/>
      <c r="C510" s="53"/>
      <c r="D510" s="52"/>
      <c r="E510" s="54"/>
      <c r="F510" s="55"/>
      <c r="G510" s="56"/>
      <c r="H510" s="52"/>
      <c r="I510" s="57"/>
      <c r="J510" s="57"/>
      <c r="K510" s="57"/>
      <c r="L510" s="57"/>
      <c r="M510" s="58"/>
    </row>
    <row r="511" spans="1:13" ht="15" customHeight="1" x14ac:dyDescent="0.25">
      <c r="A511" s="52"/>
      <c r="B511" s="53"/>
      <c r="C511" s="53"/>
      <c r="D511" s="52"/>
      <c r="E511" s="54"/>
      <c r="F511" s="55"/>
      <c r="G511" s="56"/>
      <c r="H511" s="52"/>
      <c r="I511" s="57"/>
      <c r="J511" s="57"/>
      <c r="K511" s="57"/>
      <c r="L511" s="57"/>
      <c r="M511" s="58"/>
    </row>
    <row r="512" spans="1:13" ht="15" customHeight="1" x14ac:dyDescent="0.25">
      <c r="A512" s="52"/>
      <c r="B512" s="53"/>
      <c r="C512" s="53"/>
      <c r="D512" s="52"/>
      <c r="E512" s="54"/>
      <c r="F512" s="55"/>
      <c r="G512" s="56"/>
      <c r="H512" s="52"/>
      <c r="I512" s="57"/>
      <c r="J512" s="57"/>
      <c r="K512" s="57"/>
      <c r="L512" s="57"/>
      <c r="M512" s="58"/>
    </row>
    <row r="513" spans="1:13" ht="15" customHeight="1" x14ac:dyDescent="0.25">
      <c r="A513" s="52"/>
      <c r="B513" s="53"/>
      <c r="C513" s="53"/>
      <c r="D513" s="52"/>
      <c r="E513" s="54"/>
      <c r="F513" s="55"/>
      <c r="G513" s="56"/>
      <c r="H513" s="52"/>
      <c r="I513" s="57"/>
      <c r="J513" s="57"/>
      <c r="K513" s="57"/>
      <c r="L513" s="57"/>
      <c r="M513" s="58"/>
    </row>
    <row r="514" spans="1:13" ht="15" customHeight="1" x14ac:dyDescent="0.25">
      <c r="A514" s="52"/>
      <c r="B514" s="53"/>
      <c r="C514" s="53"/>
      <c r="D514" s="52"/>
      <c r="E514" s="54"/>
      <c r="F514" s="55"/>
      <c r="G514" s="56"/>
      <c r="H514" s="52"/>
      <c r="I514" s="57"/>
      <c r="J514" s="57"/>
      <c r="K514" s="57"/>
      <c r="L514" s="57"/>
      <c r="M514" s="58"/>
    </row>
    <row r="515" spans="1:13" ht="15" customHeight="1" x14ac:dyDescent="0.25">
      <c r="A515" s="52"/>
      <c r="B515" s="53"/>
      <c r="C515" s="53"/>
      <c r="D515" s="52"/>
      <c r="E515" s="54"/>
      <c r="F515" s="55"/>
      <c r="G515" s="56"/>
      <c r="H515" s="52"/>
      <c r="I515" s="57"/>
      <c r="J515" s="57"/>
      <c r="K515" s="57"/>
      <c r="L515" s="57"/>
      <c r="M515" s="58"/>
    </row>
    <row r="516" spans="1:13" ht="15" customHeight="1" x14ac:dyDescent="0.25">
      <c r="A516" s="52"/>
      <c r="B516" s="53"/>
      <c r="C516" s="53"/>
      <c r="D516" s="52"/>
      <c r="E516" s="54"/>
      <c r="F516" s="55"/>
      <c r="G516" s="56"/>
      <c r="H516" s="52"/>
      <c r="I516" s="57"/>
      <c r="J516" s="57"/>
      <c r="K516" s="57"/>
      <c r="L516" s="57"/>
      <c r="M516" s="58"/>
    </row>
    <row r="517" spans="1:13" ht="15" customHeight="1" x14ac:dyDescent="0.25">
      <c r="A517" s="52"/>
      <c r="B517" s="53"/>
      <c r="C517" s="53"/>
      <c r="D517" s="52"/>
      <c r="E517" s="54"/>
      <c r="F517" s="55"/>
      <c r="G517" s="56"/>
      <c r="H517" s="52"/>
      <c r="I517" s="57"/>
      <c r="J517" s="57"/>
      <c r="K517" s="57"/>
      <c r="L517" s="57"/>
      <c r="M517" s="58"/>
    </row>
    <row r="518" spans="1:13" ht="15" customHeight="1" x14ac:dyDescent="0.25">
      <c r="A518" s="52"/>
      <c r="B518" s="53"/>
      <c r="C518" s="53"/>
      <c r="D518" s="52"/>
      <c r="E518" s="54"/>
      <c r="F518" s="55"/>
      <c r="G518" s="56"/>
      <c r="H518" s="52"/>
      <c r="I518" s="57"/>
      <c r="J518" s="57"/>
      <c r="K518" s="57"/>
      <c r="L518" s="57"/>
      <c r="M518" s="58"/>
    </row>
    <row r="519" spans="1:13" ht="15" customHeight="1" x14ac:dyDescent="0.25">
      <c r="A519" s="52"/>
      <c r="B519" s="53"/>
      <c r="C519" s="53"/>
      <c r="D519" s="52"/>
      <c r="E519" s="54"/>
      <c r="F519" s="55"/>
      <c r="G519" s="56"/>
      <c r="H519" s="52"/>
      <c r="I519" s="57"/>
      <c r="J519" s="57"/>
      <c r="K519" s="57"/>
      <c r="L519" s="57"/>
      <c r="M519" s="58"/>
    </row>
    <row r="520" spans="1:13" ht="15" customHeight="1" x14ac:dyDescent="0.25">
      <c r="A520" s="52"/>
      <c r="B520" s="53"/>
      <c r="C520" s="53"/>
      <c r="D520" s="52"/>
      <c r="E520" s="54"/>
      <c r="F520" s="55"/>
      <c r="G520" s="56"/>
      <c r="H520" s="52"/>
      <c r="I520" s="57"/>
      <c r="J520" s="57"/>
      <c r="K520" s="57"/>
      <c r="L520" s="57"/>
      <c r="M520" s="58"/>
    </row>
    <row r="521" spans="1:13" ht="15" customHeight="1" x14ac:dyDescent="0.25">
      <c r="A521" s="52"/>
      <c r="B521" s="53"/>
      <c r="C521" s="53"/>
      <c r="D521" s="52"/>
      <c r="E521" s="54"/>
      <c r="F521" s="55"/>
      <c r="G521" s="56"/>
      <c r="H521" s="52"/>
      <c r="I521" s="57"/>
      <c r="J521" s="57"/>
      <c r="K521" s="57"/>
      <c r="L521" s="57"/>
      <c r="M521" s="58"/>
    </row>
    <row r="522" spans="1:13" ht="15" customHeight="1" x14ac:dyDescent="0.25">
      <c r="A522" s="52"/>
      <c r="B522" s="53"/>
      <c r="C522" s="53"/>
      <c r="D522" s="52"/>
      <c r="E522" s="54"/>
      <c r="F522" s="55"/>
      <c r="G522" s="56"/>
      <c r="H522" s="52"/>
      <c r="I522" s="57"/>
      <c r="J522" s="57"/>
      <c r="K522" s="57"/>
      <c r="L522" s="57"/>
      <c r="M522" s="58"/>
    </row>
    <row r="523" spans="1:13" ht="15" customHeight="1" x14ac:dyDescent="0.25">
      <c r="A523" s="52"/>
      <c r="B523" s="53"/>
      <c r="C523" s="53"/>
      <c r="D523" s="52"/>
      <c r="E523" s="54"/>
      <c r="F523" s="55"/>
      <c r="G523" s="56"/>
      <c r="H523" s="52"/>
      <c r="I523" s="57"/>
      <c r="J523" s="57"/>
      <c r="K523" s="57"/>
      <c r="L523" s="57"/>
      <c r="M523" s="58"/>
    </row>
    <row r="524" spans="1:13" ht="15" customHeight="1" x14ac:dyDescent="0.25">
      <c r="A524" s="52"/>
      <c r="B524" s="53"/>
      <c r="C524" s="53"/>
      <c r="D524" s="52"/>
      <c r="E524" s="54"/>
      <c r="F524" s="55"/>
      <c r="G524" s="56"/>
      <c r="H524" s="52"/>
      <c r="I524" s="57"/>
      <c r="J524" s="57"/>
      <c r="K524" s="57"/>
      <c r="L524" s="57"/>
      <c r="M524" s="58"/>
    </row>
    <row r="525" spans="1:13" ht="15" customHeight="1" x14ac:dyDescent="0.25">
      <c r="A525" s="52"/>
      <c r="B525" s="53"/>
      <c r="C525" s="53"/>
      <c r="D525" s="52"/>
      <c r="E525" s="54"/>
      <c r="F525" s="55"/>
      <c r="G525" s="56"/>
      <c r="H525" s="52"/>
      <c r="I525" s="57"/>
      <c r="J525" s="57"/>
      <c r="K525" s="57"/>
      <c r="L525" s="57"/>
      <c r="M525" s="58"/>
    </row>
    <row r="526" spans="1:13" ht="15" customHeight="1" x14ac:dyDescent="0.25">
      <c r="A526" s="52"/>
      <c r="B526" s="53"/>
      <c r="C526" s="53"/>
      <c r="D526" s="52"/>
      <c r="E526" s="54"/>
      <c r="F526" s="55"/>
      <c r="G526" s="56"/>
      <c r="H526" s="52"/>
      <c r="I526" s="57"/>
      <c r="J526" s="57"/>
      <c r="K526" s="57"/>
      <c r="L526" s="57"/>
      <c r="M526" s="58"/>
    </row>
    <row r="527" spans="1:13" ht="15" customHeight="1" x14ac:dyDescent="0.25">
      <c r="A527" s="52"/>
      <c r="B527" s="53"/>
      <c r="C527" s="53"/>
      <c r="D527" s="52"/>
      <c r="E527" s="54"/>
      <c r="F527" s="55"/>
      <c r="G527" s="56"/>
      <c r="H527" s="52"/>
      <c r="I527" s="57"/>
      <c r="J527" s="57"/>
      <c r="K527" s="57"/>
      <c r="L527" s="57"/>
      <c r="M527" s="58"/>
    </row>
    <row r="528" spans="1:13" ht="15" customHeight="1" x14ac:dyDescent="0.25">
      <c r="A528" s="52"/>
      <c r="B528" s="53"/>
      <c r="C528" s="53"/>
      <c r="D528" s="52"/>
      <c r="E528" s="54"/>
      <c r="F528" s="55"/>
      <c r="G528" s="56"/>
      <c r="H528" s="52"/>
      <c r="I528" s="57"/>
      <c r="J528" s="57"/>
      <c r="K528" s="57"/>
      <c r="L528" s="57"/>
      <c r="M528" s="58"/>
    </row>
    <row r="529" spans="1:13" ht="15" customHeight="1" x14ac:dyDescent="0.25">
      <c r="A529" s="52"/>
      <c r="B529" s="53"/>
      <c r="C529" s="53"/>
      <c r="D529" s="52"/>
      <c r="E529" s="54"/>
      <c r="F529" s="55"/>
      <c r="G529" s="56"/>
      <c r="H529" s="52"/>
      <c r="I529" s="57"/>
      <c r="J529" s="57"/>
      <c r="K529" s="57"/>
      <c r="L529" s="57"/>
      <c r="M529" s="58"/>
    </row>
    <row r="530" spans="1:13" ht="15" customHeight="1" x14ac:dyDescent="0.25">
      <c r="A530" s="52"/>
      <c r="B530" s="53"/>
      <c r="C530" s="53"/>
      <c r="D530" s="52"/>
      <c r="E530" s="54"/>
      <c r="F530" s="55"/>
      <c r="G530" s="56"/>
      <c r="H530" s="52"/>
      <c r="I530" s="57"/>
      <c r="J530" s="57"/>
      <c r="K530" s="57"/>
      <c r="L530" s="57"/>
      <c r="M530" s="58"/>
    </row>
    <row r="531" spans="1:13" ht="15" customHeight="1" x14ac:dyDescent="0.25">
      <c r="A531" s="52"/>
      <c r="B531" s="53"/>
      <c r="C531" s="53"/>
      <c r="D531" s="52"/>
      <c r="E531" s="54"/>
      <c r="F531" s="55"/>
      <c r="G531" s="56"/>
      <c r="H531" s="52"/>
      <c r="I531" s="57"/>
      <c r="J531" s="57"/>
      <c r="K531" s="57"/>
      <c r="L531" s="57"/>
      <c r="M531" s="58"/>
    </row>
    <row r="532" spans="1:13" ht="15" customHeight="1" x14ac:dyDescent="0.25">
      <c r="A532" s="52"/>
      <c r="B532" s="53"/>
      <c r="C532" s="53"/>
      <c r="D532" s="52"/>
      <c r="E532" s="54"/>
      <c r="F532" s="55"/>
      <c r="G532" s="56"/>
      <c r="H532" s="52"/>
      <c r="I532" s="57"/>
      <c r="J532" s="57"/>
      <c r="K532" s="57"/>
      <c r="L532" s="57"/>
      <c r="M532" s="58"/>
    </row>
    <row r="533" spans="1:13" ht="15" customHeight="1" x14ac:dyDescent="0.25">
      <c r="A533" s="52"/>
      <c r="B533" s="53"/>
      <c r="C533" s="53"/>
      <c r="D533" s="52"/>
      <c r="E533" s="54"/>
      <c r="F533" s="55"/>
      <c r="G533" s="56"/>
      <c r="H533" s="52"/>
      <c r="I533" s="57"/>
      <c r="J533" s="57"/>
      <c r="K533" s="57"/>
      <c r="L533" s="57"/>
      <c r="M533" s="58"/>
    </row>
    <row r="534" spans="1:13" ht="15" customHeight="1" x14ac:dyDescent="0.25">
      <c r="A534" s="52"/>
      <c r="B534" s="53"/>
      <c r="C534" s="53"/>
      <c r="D534" s="52"/>
      <c r="E534" s="54"/>
      <c r="F534" s="55"/>
      <c r="G534" s="56"/>
      <c r="H534" s="52"/>
      <c r="I534" s="57"/>
      <c r="J534" s="57"/>
      <c r="K534" s="57"/>
      <c r="L534" s="57"/>
      <c r="M534" s="58"/>
    </row>
    <row r="535" spans="1:13" ht="15" customHeight="1" x14ac:dyDescent="0.25">
      <c r="A535" s="52"/>
      <c r="B535" s="53"/>
      <c r="C535" s="53"/>
      <c r="D535" s="52"/>
      <c r="E535" s="54"/>
      <c r="F535" s="55"/>
      <c r="G535" s="56"/>
      <c r="H535" s="52"/>
      <c r="I535" s="57"/>
      <c r="J535" s="57"/>
      <c r="K535" s="57"/>
      <c r="L535" s="57"/>
      <c r="M535" s="58"/>
    </row>
    <row r="536" spans="1:13" ht="15" customHeight="1" x14ac:dyDescent="0.25">
      <c r="A536" s="52"/>
      <c r="B536" s="53"/>
      <c r="C536" s="53"/>
      <c r="D536" s="52"/>
      <c r="E536" s="54"/>
      <c r="F536" s="55"/>
      <c r="G536" s="56"/>
      <c r="H536" s="52"/>
      <c r="I536" s="57"/>
      <c r="J536" s="57"/>
      <c r="K536" s="57"/>
      <c r="L536" s="57"/>
      <c r="M536" s="58"/>
    </row>
    <row r="537" spans="1:13" ht="15" customHeight="1" x14ac:dyDescent="0.25">
      <c r="A537" s="52"/>
      <c r="B537" s="53"/>
      <c r="C537" s="53"/>
      <c r="D537" s="52"/>
      <c r="E537" s="54"/>
      <c r="F537" s="55"/>
      <c r="G537" s="56"/>
      <c r="H537" s="52"/>
      <c r="I537" s="57"/>
      <c r="J537" s="57"/>
      <c r="K537" s="57"/>
      <c r="L537" s="57"/>
      <c r="M537" s="58"/>
    </row>
    <row r="538" spans="1:13" ht="15" customHeight="1" x14ac:dyDescent="0.25">
      <c r="A538" s="52"/>
      <c r="B538" s="53"/>
      <c r="C538" s="53"/>
      <c r="D538" s="52"/>
      <c r="E538" s="54"/>
      <c r="F538" s="55"/>
      <c r="G538" s="56"/>
      <c r="H538" s="52"/>
      <c r="I538" s="57"/>
      <c r="J538" s="57"/>
      <c r="K538" s="57"/>
      <c r="L538" s="57"/>
      <c r="M538" s="58"/>
    </row>
    <row r="539" spans="1:13" ht="15" customHeight="1" x14ac:dyDescent="0.25">
      <c r="A539" s="52"/>
      <c r="B539" s="53"/>
      <c r="C539" s="53"/>
      <c r="D539" s="52"/>
      <c r="E539" s="54"/>
      <c r="F539" s="55"/>
      <c r="G539" s="56"/>
      <c r="H539" s="52"/>
      <c r="I539" s="57"/>
      <c r="J539" s="57"/>
      <c r="K539" s="57"/>
      <c r="L539" s="57"/>
      <c r="M539" s="58"/>
    </row>
    <row r="540" spans="1:13" ht="15" customHeight="1" x14ac:dyDescent="0.25">
      <c r="A540" s="52"/>
      <c r="B540" s="53"/>
      <c r="C540" s="53"/>
      <c r="D540" s="52"/>
      <c r="E540" s="54"/>
      <c r="F540" s="55"/>
      <c r="G540" s="56"/>
      <c r="H540" s="52"/>
      <c r="I540" s="57"/>
      <c r="J540" s="57"/>
      <c r="K540" s="57"/>
      <c r="L540" s="57"/>
      <c r="M540" s="58"/>
    </row>
    <row r="541" spans="1:13" ht="15" customHeight="1" x14ac:dyDescent="0.25">
      <c r="A541" s="52"/>
      <c r="B541" s="53"/>
      <c r="C541" s="53"/>
      <c r="D541" s="52"/>
      <c r="E541" s="54"/>
      <c r="F541" s="55"/>
      <c r="G541" s="56"/>
      <c r="H541" s="52"/>
      <c r="I541" s="57"/>
      <c r="J541" s="57"/>
      <c r="K541" s="57"/>
      <c r="L541" s="57"/>
      <c r="M541" s="58"/>
    </row>
    <row r="542" spans="1:13" ht="15" customHeight="1" x14ac:dyDescent="0.25">
      <c r="A542" s="52"/>
      <c r="B542" s="53"/>
      <c r="C542" s="53"/>
      <c r="D542" s="52"/>
      <c r="E542" s="54"/>
      <c r="F542" s="55"/>
      <c r="G542" s="56"/>
      <c r="H542" s="52"/>
      <c r="I542" s="57"/>
      <c r="J542" s="57"/>
      <c r="K542" s="57"/>
      <c r="L542" s="57"/>
      <c r="M542" s="58"/>
    </row>
    <row r="543" spans="1:13" ht="15" customHeight="1" x14ac:dyDescent="0.25">
      <c r="A543" s="52"/>
      <c r="B543" s="53"/>
      <c r="C543" s="53"/>
      <c r="D543" s="52"/>
      <c r="E543" s="54"/>
      <c r="F543" s="55"/>
      <c r="G543" s="56"/>
      <c r="H543" s="52"/>
      <c r="I543" s="57"/>
      <c r="J543" s="57"/>
      <c r="K543" s="57"/>
      <c r="L543" s="57"/>
      <c r="M543" s="58"/>
    </row>
    <row r="544" spans="1:13" ht="15" customHeight="1" x14ac:dyDescent="0.25">
      <c r="A544" s="52"/>
      <c r="B544" s="53"/>
      <c r="C544" s="53"/>
      <c r="D544" s="52"/>
      <c r="E544" s="54"/>
      <c r="F544" s="55"/>
      <c r="G544" s="56"/>
      <c r="H544" s="52"/>
      <c r="I544" s="57"/>
      <c r="J544" s="57"/>
      <c r="K544" s="57"/>
      <c r="L544" s="57"/>
      <c r="M544" s="58"/>
    </row>
    <row r="545" spans="1:13" ht="15" customHeight="1" x14ac:dyDescent="0.25">
      <c r="A545" s="52"/>
      <c r="B545" s="53"/>
      <c r="C545" s="53"/>
      <c r="D545" s="52"/>
      <c r="E545" s="54"/>
      <c r="F545" s="55"/>
      <c r="G545" s="56"/>
      <c r="H545" s="52"/>
      <c r="I545" s="57"/>
      <c r="J545" s="57"/>
      <c r="K545" s="57"/>
      <c r="L545" s="57"/>
      <c r="M545" s="58"/>
    </row>
    <row r="546" spans="1:13" ht="15" customHeight="1" x14ac:dyDescent="0.25">
      <c r="A546" s="52"/>
      <c r="B546" s="53"/>
      <c r="C546" s="53"/>
      <c r="D546" s="52"/>
      <c r="E546" s="54"/>
      <c r="F546" s="55"/>
      <c r="G546" s="56"/>
      <c r="H546" s="52"/>
      <c r="I546" s="57"/>
      <c r="J546" s="57"/>
      <c r="K546" s="57"/>
      <c r="L546" s="57"/>
      <c r="M546" s="58"/>
    </row>
    <row r="547" spans="1:13" ht="15" customHeight="1" x14ac:dyDescent="0.25">
      <c r="A547" s="52"/>
      <c r="B547" s="53"/>
      <c r="C547" s="53"/>
      <c r="D547" s="52"/>
      <c r="E547" s="54"/>
      <c r="F547" s="55"/>
      <c r="G547" s="56"/>
      <c r="H547" s="52"/>
      <c r="I547" s="57"/>
      <c r="J547" s="57"/>
      <c r="K547" s="57"/>
      <c r="L547" s="57"/>
      <c r="M547" s="58"/>
    </row>
    <row r="548" spans="1:13" ht="15" customHeight="1" x14ac:dyDescent="0.25">
      <c r="A548" s="52"/>
      <c r="B548" s="53"/>
      <c r="C548" s="53"/>
      <c r="D548" s="52"/>
      <c r="E548" s="54"/>
      <c r="F548" s="55"/>
      <c r="G548" s="56"/>
      <c r="H548" s="52"/>
      <c r="I548" s="57"/>
      <c r="J548" s="57"/>
      <c r="K548" s="57"/>
      <c r="L548" s="57"/>
      <c r="M548" s="58"/>
    </row>
    <row r="549" spans="1:13" ht="15" customHeight="1" x14ac:dyDescent="0.25">
      <c r="A549" s="52"/>
      <c r="B549" s="53"/>
      <c r="C549" s="53"/>
      <c r="D549" s="52"/>
      <c r="E549" s="54"/>
      <c r="F549" s="55"/>
      <c r="G549" s="56"/>
      <c r="H549" s="52"/>
      <c r="I549" s="57"/>
      <c r="J549" s="57"/>
      <c r="K549" s="57"/>
      <c r="L549" s="57"/>
      <c r="M549" s="58"/>
    </row>
    <row r="550" spans="1:13" ht="15" customHeight="1" x14ac:dyDescent="0.25">
      <c r="A550" s="52"/>
      <c r="B550" s="53"/>
      <c r="C550" s="53"/>
      <c r="D550" s="52"/>
      <c r="E550" s="54"/>
      <c r="F550" s="55"/>
      <c r="G550" s="56"/>
      <c r="H550" s="52"/>
      <c r="I550" s="57"/>
      <c r="J550" s="57"/>
      <c r="K550" s="57"/>
      <c r="L550" s="57"/>
      <c r="M550" s="58"/>
    </row>
    <row r="551" spans="1:13" ht="15" customHeight="1" x14ac:dyDescent="0.25">
      <c r="A551" s="52"/>
      <c r="B551" s="53"/>
      <c r="C551" s="53"/>
      <c r="D551" s="52"/>
      <c r="E551" s="54"/>
      <c r="F551" s="55"/>
      <c r="G551" s="56"/>
      <c r="H551" s="52"/>
      <c r="I551" s="57"/>
      <c r="J551" s="57"/>
      <c r="K551" s="57"/>
      <c r="L551" s="57"/>
      <c r="M551" s="58"/>
    </row>
    <row r="552" spans="1:13" ht="15" customHeight="1" x14ac:dyDescent="0.25">
      <c r="A552" s="52"/>
      <c r="B552" s="53"/>
      <c r="C552" s="53"/>
      <c r="D552" s="52"/>
      <c r="E552" s="54"/>
      <c r="F552" s="55"/>
      <c r="G552" s="56"/>
      <c r="H552" s="52"/>
      <c r="I552" s="57"/>
      <c r="J552" s="57"/>
      <c r="K552" s="57"/>
      <c r="L552" s="57"/>
      <c r="M552" s="58"/>
    </row>
    <row r="553" spans="1:13" ht="15" customHeight="1" x14ac:dyDescent="0.25">
      <c r="A553" s="52"/>
      <c r="B553" s="53"/>
      <c r="C553" s="53"/>
      <c r="D553" s="52"/>
      <c r="E553" s="54"/>
      <c r="F553" s="55"/>
      <c r="G553" s="56"/>
      <c r="H553" s="52"/>
      <c r="I553" s="57"/>
      <c r="J553" s="57"/>
      <c r="K553" s="57"/>
      <c r="L553" s="57"/>
      <c r="M553" s="58"/>
    </row>
    <row r="554" spans="1:13" ht="15" customHeight="1" x14ac:dyDescent="0.25">
      <c r="A554" s="52"/>
      <c r="B554" s="53"/>
      <c r="C554" s="53"/>
      <c r="D554" s="52"/>
      <c r="E554" s="54"/>
      <c r="F554" s="55"/>
      <c r="G554" s="56"/>
      <c r="H554" s="52"/>
      <c r="I554" s="57"/>
      <c r="J554" s="57"/>
      <c r="K554" s="57"/>
      <c r="L554" s="57"/>
      <c r="M554" s="58"/>
    </row>
    <row r="555" spans="1:13" ht="15" customHeight="1" x14ac:dyDescent="0.25">
      <c r="A555" s="52"/>
      <c r="B555" s="53"/>
      <c r="C555" s="53"/>
      <c r="D555" s="52"/>
      <c r="E555" s="54"/>
      <c r="F555" s="55"/>
      <c r="G555" s="56"/>
      <c r="H555" s="52"/>
      <c r="I555" s="57"/>
      <c r="J555" s="57"/>
      <c r="K555" s="57"/>
      <c r="L555" s="57"/>
      <c r="M555" s="58"/>
    </row>
    <row r="556" spans="1:13" ht="15" customHeight="1" x14ac:dyDescent="0.25">
      <c r="A556" s="52"/>
      <c r="B556" s="53"/>
      <c r="C556" s="53"/>
      <c r="D556" s="52"/>
      <c r="E556" s="54"/>
      <c r="F556" s="55"/>
      <c r="G556" s="56"/>
      <c r="H556" s="52"/>
      <c r="I556" s="57"/>
      <c r="J556" s="57"/>
      <c r="K556" s="57"/>
      <c r="L556" s="57"/>
      <c r="M556" s="58"/>
    </row>
    <row r="557" spans="1:13" ht="15" customHeight="1" x14ac:dyDescent="0.25">
      <c r="A557" s="52"/>
      <c r="B557" s="53"/>
      <c r="C557" s="53"/>
      <c r="D557" s="52"/>
      <c r="E557" s="54"/>
      <c r="F557" s="55"/>
      <c r="G557" s="56"/>
      <c r="H557" s="52"/>
      <c r="I557" s="57"/>
      <c r="J557" s="57"/>
      <c r="K557" s="57"/>
      <c r="L557" s="57"/>
      <c r="M557" s="58"/>
    </row>
    <row r="558" spans="1:13" ht="15" customHeight="1" x14ac:dyDescent="0.25">
      <c r="A558" s="52"/>
      <c r="B558" s="53"/>
      <c r="C558" s="53"/>
      <c r="D558" s="52"/>
      <c r="E558" s="54"/>
      <c r="F558" s="55"/>
      <c r="G558" s="56"/>
      <c r="H558" s="52"/>
      <c r="I558" s="57"/>
      <c r="J558" s="57"/>
      <c r="K558" s="57"/>
      <c r="L558" s="57"/>
      <c r="M558" s="58"/>
    </row>
    <row r="559" spans="1:13" ht="15" customHeight="1" x14ac:dyDescent="0.25">
      <c r="A559" s="52"/>
      <c r="B559" s="53"/>
      <c r="C559" s="53"/>
      <c r="D559" s="52"/>
      <c r="E559" s="54"/>
      <c r="F559" s="55"/>
      <c r="G559" s="56"/>
      <c r="H559" s="52"/>
      <c r="I559" s="57"/>
      <c r="J559" s="57"/>
      <c r="K559" s="57"/>
      <c r="L559" s="57"/>
      <c r="M559" s="58"/>
    </row>
    <row r="560" spans="1:13" ht="15" customHeight="1" x14ac:dyDescent="0.25">
      <c r="A560" s="52"/>
      <c r="B560" s="53"/>
      <c r="C560" s="53"/>
      <c r="D560" s="52"/>
      <c r="E560" s="54"/>
      <c r="F560" s="55"/>
      <c r="G560" s="56"/>
      <c r="H560" s="52"/>
      <c r="I560" s="57"/>
      <c r="J560" s="57"/>
      <c r="K560" s="57"/>
      <c r="L560" s="57"/>
      <c r="M560" s="58"/>
    </row>
    <row r="561" spans="1:13" ht="15" customHeight="1" x14ac:dyDescent="0.25">
      <c r="A561" s="52"/>
      <c r="B561" s="53"/>
      <c r="C561" s="53"/>
      <c r="D561" s="52"/>
      <c r="E561" s="54"/>
      <c r="F561" s="55"/>
      <c r="G561" s="56"/>
      <c r="H561" s="52"/>
      <c r="I561" s="57"/>
      <c r="J561" s="57"/>
      <c r="K561" s="57"/>
      <c r="L561" s="57"/>
      <c r="M561" s="58"/>
    </row>
    <row r="562" spans="1:13" ht="15" customHeight="1" x14ac:dyDescent="0.25">
      <c r="A562" s="52"/>
      <c r="B562" s="53"/>
      <c r="C562" s="53"/>
      <c r="D562" s="52"/>
      <c r="E562" s="54"/>
      <c r="F562" s="55"/>
      <c r="G562" s="56"/>
      <c r="H562" s="52"/>
      <c r="I562" s="57"/>
      <c r="J562" s="57"/>
      <c r="K562" s="57"/>
      <c r="L562" s="57"/>
      <c r="M562" s="58"/>
    </row>
    <row r="563" spans="1:13" ht="15" customHeight="1" x14ac:dyDescent="0.25">
      <c r="A563" s="52"/>
      <c r="B563" s="53"/>
      <c r="C563" s="53"/>
      <c r="D563" s="52"/>
      <c r="E563" s="54"/>
      <c r="F563" s="55"/>
      <c r="G563" s="56"/>
      <c r="H563" s="52"/>
      <c r="I563" s="57"/>
      <c r="J563" s="57"/>
      <c r="K563" s="57"/>
      <c r="L563" s="57"/>
      <c r="M563" s="58"/>
    </row>
    <row r="564" spans="1:13" ht="15" customHeight="1" x14ac:dyDescent="0.25">
      <c r="A564" s="52"/>
      <c r="B564" s="53"/>
      <c r="C564" s="53"/>
      <c r="D564" s="52"/>
      <c r="E564" s="54"/>
      <c r="F564" s="55"/>
      <c r="G564" s="56"/>
      <c r="H564" s="52"/>
      <c r="I564" s="57"/>
      <c r="J564" s="57"/>
      <c r="K564" s="57"/>
      <c r="L564" s="57"/>
      <c r="M564" s="58"/>
    </row>
    <row r="565" spans="1:13" ht="15" customHeight="1" x14ac:dyDescent="0.25">
      <c r="A565" s="52"/>
      <c r="B565" s="53"/>
      <c r="C565" s="53"/>
      <c r="D565" s="52"/>
      <c r="E565" s="54"/>
      <c r="F565" s="55"/>
      <c r="G565" s="56"/>
      <c r="H565" s="52"/>
      <c r="I565" s="57"/>
      <c r="J565" s="57"/>
      <c r="K565" s="57"/>
      <c r="L565" s="57"/>
      <c r="M565" s="58"/>
    </row>
    <row r="566" spans="1:13" ht="15" customHeight="1" x14ac:dyDescent="0.25">
      <c r="A566" s="52"/>
      <c r="B566" s="53"/>
      <c r="C566" s="53"/>
      <c r="D566" s="52"/>
      <c r="E566" s="54"/>
      <c r="F566" s="55"/>
      <c r="G566" s="56"/>
      <c r="H566" s="52"/>
      <c r="I566" s="57"/>
      <c r="J566" s="57"/>
      <c r="K566" s="57"/>
      <c r="L566" s="57"/>
      <c r="M566" s="58"/>
    </row>
    <row r="567" spans="1:13" ht="15" customHeight="1" x14ac:dyDescent="0.25">
      <c r="A567" s="52"/>
      <c r="B567" s="53"/>
      <c r="C567" s="53"/>
      <c r="D567" s="52"/>
      <c r="E567" s="54"/>
      <c r="F567" s="55"/>
      <c r="G567" s="56"/>
      <c r="H567" s="52"/>
      <c r="I567" s="57"/>
      <c r="J567" s="57"/>
      <c r="K567" s="57"/>
      <c r="L567" s="57"/>
      <c r="M567" s="58"/>
    </row>
    <row r="568" spans="1:13" ht="15" customHeight="1" x14ac:dyDescent="0.25">
      <c r="A568" s="52"/>
      <c r="B568" s="53"/>
      <c r="C568" s="53"/>
      <c r="D568" s="52"/>
      <c r="E568" s="54"/>
      <c r="F568" s="55"/>
      <c r="G568" s="56"/>
      <c r="H568" s="52"/>
      <c r="I568" s="57"/>
      <c r="J568" s="57"/>
      <c r="K568" s="57"/>
      <c r="L568" s="57"/>
      <c r="M568" s="58"/>
    </row>
    <row r="569" spans="1:13" ht="15" customHeight="1" x14ac:dyDescent="0.25">
      <c r="A569" s="52"/>
      <c r="B569" s="53"/>
      <c r="C569" s="53"/>
      <c r="D569" s="52"/>
      <c r="E569" s="54"/>
      <c r="F569" s="55"/>
      <c r="G569" s="56"/>
      <c r="H569" s="52"/>
      <c r="I569" s="57"/>
      <c r="J569" s="57"/>
      <c r="K569" s="57"/>
      <c r="L569" s="57"/>
      <c r="M569" s="58"/>
    </row>
    <row r="570" spans="1:13" ht="15" customHeight="1" x14ac:dyDescent="0.25">
      <c r="A570" s="52"/>
      <c r="B570" s="53"/>
      <c r="C570" s="53"/>
      <c r="D570" s="52"/>
      <c r="E570" s="54"/>
      <c r="F570" s="55"/>
      <c r="G570" s="56"/>
      <c r="H570" s="52"/>
      <c r="I570" s="57"/>
      <c r="J570" s="57"/>
      <c r="K570" s="57"/>
      <c r="L570" s="57"/>
      <c r="M570" s="58"/>
    </row>
    <row r="571" spans="1:13" ht="15" customHeight="1" x14ac:dyDescent="0.25">
      <c r="A571" s="52"/>
      <c r="B571" s="53"/>
      <c r="C571" s="53"/>
      <c r="D571" s="52"/>
      <c r="E571" s="54"/>
      <c r="F571" s="55"/>
      <c r="G571" s="56"/>
      <c r="H571" s="52"/>
      <c r="I571" s="57"/>
      <c r="J571" s="57"/>
      <c r="K571" s="57"/>
      <c r="L571" s="57"/>
      <c r="M571" s="58"/>
    </row>
    <row r="572" spans="1:13" ht="15" customHeight="1" x14ac:dyDescent="0.25">
      <c r="A572" s="52"/>
      <c r="B572" s="53"/>
      <c r="C572" s="53"/>
      <c r="D572" s="52"/>
      <c r="E572" s="54"/>
      <c r="F572" s="55"/>
      <c r="G572" s="56"/>
      <c r="H572" s="52"/>
      <c r="I572" s="57"/>
      <c r="J572" s="57"/>
      <c r="K572" s="57"/>
      <c r="L572" s="57"/>
      <c r="M572" s="58"/>
    </row>
    <row r="573" spans="1:13" ht="15" customHeight="1" x14ac:dyDescent="0.25">
      <c r="A573" s="52"/>
      <c r="B573" s="53"/>
      <c r="C573" s="53"/>
      <c r="D573" s="52"/>
      <c r="E573" s="54"/>
      <c r="F573" s="55"/>
      <c r="G573" s="56"/>
      <c r="H573" s="52"/>
      <c r="I573" s="57"/>
      <c r="J573" s="57"/>
      <c r="K573" s="57"/>
      <c r="L573" s="57"/>
      <c r="M573" s="58"/>
    </row>
    <row r="574" spans="1:13" ht="15" customHeight="1" x14ac:dyDescent="0.25">
      <c r="A574" s="52"/>
      <c r="B574" s="53"/>
      <c r="C574" s="53"/>
      <c r="D574" s="52"/>
      <c r="E574" s="54"/>
      <c r="F574" s="55"/>
      <c r="G574" s="56"/>
      <c r="H574" s="52"/>
      <c r="I574" s="57"/>
      <c r="J574" s="57"/>
      <c r="K574" s="57"/>
      <c r="L574" s="57"/>
      <c r="M574" s="58"/>
    </row>
    <row r="575" spans="1:13" ht="15" customHeight="1" x14ac:dyDescent="0.25">
      <c r="A575" s="52"/>
      <c r="B575" s="53"/>
      <c r="C575" s="53"/>
      <c r="D575" s="52"/>
      <c r="E575" s="54"/>
      <c r="F575" s="55"/>
      <c r="G575" s="56"/>
      <c r="H575" s="52"/>
      <c r="I575" s="57"/>
      <c r="J575" s="57"/>
      <c r="K575" s="57"/>
      <c r="L575" s="57"/>
      <c r="M575" s="58"/>
    </row>
    <row r="576" spans="1:13" ht="15" customHeight="1" x14ac:dyDescent="0.25">
      <c r="A576" s="52"/>
      <c r="B576" s="53"/>
      <c r="C576" s="53"/>
      <c r="D576" s="52"/>
      <c r="E576" s="54"/>
      <c r="F576" s="55"/>
      <c r="G576" s="56"/>
      <c r="H576" s="52"/>
      <c r="I576" s="57"/>
      <c r="J576" s="57"/>
      <c r="K576" s="57"/>
      <c r="L576" s="57"/>
      <c r="M576" s="58"/>
    </row>
    <row r="577" spans="1:13" ht="15" customHeight="1" x14ac:dyDescent="0.25">
      <c r="A577" s="52"/>
      <c r="B577" s="53"/>
      <c r="C577" s="53"/>
      <c r="D577" s="52"/>
      <c r="E577" s="54"/>
      <c r="F577" s="55"/>
      <c r="G577" s="56"/>
      <c r="H577" s="52"/>
      <c r="I577" s="57"/>
      <c r="J577" s="57"/>
      <c r="K577" s="57"/>
      <c r="L577" s="57"/>
      <c r="M577" s="58"/>
    </row>
    <row r="578" spans="1:13" ht="15" customHeight="1" x14ac:dyDescent="0.25">
      <c r="A578" s="52"/>
      <c r="B578" s="53"/>
      <c r="C578" s="53"/>
      <c r="D578" s="52"/>
      <c r="E578" s="54"/>
      <c r="F578" s="55"/>
      <c r="G578" s="56"/>
      <c r="H578" s="52"/>
      <c r="I578" s="57"/>
      <c r="J578" s="57"/>
      <c r="K578" s="57"/>
      <c r="L578" s="57"/>
      <c r="M578" s="58"/>
    </row>
    <row r="579" spans="1:13" ht="15" customHeight="1" x14ac:dyDescent="0.25">
      <c r="A579" s="52"/>
      <c r="B579" s="53"/>
      <c r="C579" s="53"/>
      <c r="D579" s="52"/>
      <c r="E579" s="54"/>
      <c r="F579" s="55"/>
      <c r="G579" s="56"/>
      <c r="H579" s="52"/>
      <c r="I579" s="57"/>
      <c r="J579" s="57"/>
      <c r="K579" s="57"/>
      <c r="L579" s="57"/>
      <c r="M579" s="58"/>
    </row>
    <row r="580" spans="1:13" ht="15" customHeight="1" x14ac:dyDescent="0.25">
      <c r="A580" s="52"/>
      <c r="B580" s="53"/>
      <c r="C580" s="53"/>
      <c r="D580" s="52"/>
      <c r="E580" s="54"/>
      <c r="F580" s="55"/>
      <c r="G580" s="56"/>
      <c r="H580" s="52"/>
      <c r="I580" s="57"/>
      <c r="J580" s="57"/>
      <c r="K580" s="57"/>
      <c r="L580" s="57"/>
      <c r="M580" s="58"/>
    </row>
    <row r="581" spans="1:13" ht="15" customHeight="1" x14ac:dyDescent="0.25">
      <c r="A581" s="52"/>
      <c r="B581" s="53"/>
      <c r="C581" s="53"/>
      <c r="D581" s="52"/>
      <c r="E581" s="54"/>
      <c r="F581" s="55"/>
      <c r="G581" s="56"/>
      <c r="H581" s="52"/>
      <c r="I581" s="57"/>
      <c r="J581" s="57"/>
      <c r="K581" s="57"/>
      <c r="L581" s="57"/>
      <c r="M581" s="58"/>
    </row>
    <row r="582" spans="1:13" ht="15" customHeight="1" x14ac:dyDescent="0.25">
      <c r="A582" s="52"/>
      <c r="B582" s="53"/>
      <c r="C582" s="53"/>
      <c r="D582" s="52"/>
      <c r="E582" s="54"/>
      <c r="F582" s="55"/>
      <c r="G582" s="56"/>
      <c r="H582" s="52"/>
      <c r="I582" s="57"/>
      <c r="J582" s="57"/>
      <c r="K582" s="57"/>
      <c r="L582" s="57"/>
      <c r="M582" s="58"/>
    </row>
    <row r="583" spans="1:13" ht="15" customHeight="1" x14ac:dyDescent="0.25">
      <c r="A583" s="52"/>
      <c r="B583" s="53"/>
      <c r="C583" s="53"/>
      <c r="D583" s="52"/>
      <c r="E583" s="54"/>
      <c r="F583" s="55"/>
      <c r="G583" s="56"/>
      <c r="H583" s="52"/>
      <c r="I583" s="57"/>
      <c r="J583" s="57"/>
      <c r="K583" s="57"/>
      <c r="L583" s="57"/>
      <c r="M583" s="58"/>
    </row>
    <row r="584" spans="1:13" ht="15" customHeight="1" x14ac:dyDescent="0.25">
      <c r="A584" s="52"/>
      <c r="B584" s="53"/>
      <c r="C584" s="53"/>
      <c r="D584" s="52"/>
      <c r="E584" s="54"/>
      <c r="F584" s="55"/>
      <c r="G584" s="56"/>
      <c r="H584" s="52"/>
      <c r="I584" s="57"/>
      <c r="J584" s="57"/>
      <c r="K584" s="57"/>
      <c r="L584" s="57"/>
      <c r="M584" s="58"/>
    </row>
    <row r="585" spans="1:13" ht="15" customHeight="1" x14ac:dyDescent="0.25">
      <c r="A585" s="52"/>
      <c r="B585" s="53"/>
      <c r="C585" s="53"/>
      <c r="D585" s="52"/>
      <c r="E585" s="54"/>
      <c r="F585" s="55"/>
      <c r="G585" s="56"/>
      <c r="H585" s="52"/>
      <c r="I585" s="57"/>
      <c r="J585" s="57"/>
      <c r="K585" s="57"/>
      <c r="L585" s="57"/>
      <c r="M585" s="58"/>
    </row>
    <row r="586" spans="1:13" ht="15" customHeight="1" x14ac:dyDescent="0.25">
      <c r="A586" s="52"/>
      <c r="B586" s="53"/>
      <c r="C586" s="53"/>
      <c r="D586" s="52"/>
      <c r="E586" s="54"/>
      <c r="F586" s="55"/>
      <c r="G586" s="56"/>
      <c r="H586" s="52"/>
      <c r="I586" s="57"/>
      <c r="J586" s="57"/>
      <c r="K586" s="57"/>
      <c r="L586" s="57"/>
      <c r="M586" s="58"/>
    </row>
    <row r="587" spans="1:13" ht="15" customHeight="1" x14ac:dyDescent="0.25">
      <c r="A587" s="52"/>
      <c r="B587" s="53"/>
      <c r="C587" s="53"/>
      <c r="D587" s="52"/>
      <c r="E587" s="54"/>
      <c r="F587" s="55"/>
      <c r="G587" s="56"/>
      <c r="H587" s="52"/>
      <c r="I587" s="57"/>
      <c r="J587" s="57"/>
      <c r="K587" s="57"/>
      <c r="L587" s="57"/>
      <c r="M587" s="58"/>
    </row>
    <row r="588" spans="1:13" ht="15" customHeight="1" x14ac:dyDescent="0.25">
      <c r="A588" s="52"/>
      <c r="B588" s="53"/>
      <c r="C588" s="53"/>
      <c r="D588" s="52"/>
      <c r="E588" s="54"/>
      <c r="F588" s="55"/>
      <c r="G588" s="56"/>
      <c r="H588" s="52"/>
      <c r="I588" s="57"/>
      <c r="J588" s="57"/>
      <c r="K588" s="57"/>
      <c r="L588" s="57"/>
      <c r="M588" s="58"/>
    </row>
    <row r="589" spans="1:13" ht="15" customHeight="1" x14ac:dyDescent="0.25">
      <c r="A589" s="52"/>
      <c r="B589" s="53"/>
      <c r="C589" s="53"/>
      <c r="D589" s="52"/>
      <c r="E589" s="54"/>
      <c r="F589" s="55"/>
      <c r="G589" s="56"/>
      <c r="H589" s="52"/>
      <c r="I589" s="57"/>
      <c r="J589" s="57"/>
      <c r="K589" s="57"/>
      <c r="L589" s="57"/>
      <c r="M589" s="58"/>
    </row>
    <row r="590" spans="1:13" ht="15" customHeight="1" x14ac:dyDescent="0.25">
      <c r="A590" s="52"/>
      <c r="B590" s="53"/>
      <c r="C590" s="53"/>
      <c r="D590" s="52"/>
      <c r="E590" s="54"/>
      <c r="F590" s="55"/>
      <c r="G590" s="56"/>
      <c r="H590" s="52"/>
      <c r="I590" s="57"/>
      <c r="J590" s="57"/>
      <c r="K590" s="57"/>
      <c r="L590" s="57"/>
      <c r="M590" s="58"/>
    </row>
    <row r="591" spans="1:13" ht="15" customHeight="1" x14ac:dyDescent="0.25">
      <c r="A591" s="52"/>
      <c r="B591" s="53"/>
      <c r="C591" s="53"/>
      <c r="D591" s="52"/>
      <c r="E591" s="54"/>
      <c r="F591" s="55"/>
      <c r="G591" s="56"/>
      <c r="H591" s="52"/>
      <c r="I591" s="57"/>
      <c r="J591" s="57"/>
      <c r="K591" s="57"/>
      <c r="L591" s="57"/>
      <c r="M591" s="58"/>
    </row>
    <row r="592" spans="1:13" ht="15" customHeight="1" x14ac:dyDescent="0.25">
      <c r="A592" s="52"/>
      <c r="B592" s="53"/>
      <c r="C592" s="53"/>
      <c r="D592" s="52"/>
      <c r="E592" s="54"/>
      <c r="F592" s="55"/>
      <c r="G592" s="56"/>
      <c r="H592" s="52"/>
      <c r="I592" s="57"/>
      <c r="J592" s="57"/>
      <c r="K592" s="57"/>
      <c r="L592" s="57"/>
      <c r="M592" s="58"/>
    </row>
    <row r="593" spans="1:13" ht="15" customHeight="1" x14ac:dyDescent="0.25">
      <c r="A593" s="52"/>
      <c r="B593" s="53"/>
      <c r="C593" s="53"/>
      <c r="D593" s="52"/>
      <c r="E593" s="54"/>
      <c r="F593" s="55"/>
      <c r="G593" s="56"/>
      <c r="H593" s="52"/>
      <c r="I593" s="57"/>
      <c r="J593" s="57"/>
      <c r="K593" s="57"/>
      <c r="L593" s="57"/>
      <c r="M593" s="58"/>
    </row>
    <row r="594" spans="1:13" ht="15" customHeight="1" x14ac:dyDescent="0.25">
      <c r="A594" s="52"/>
      <c r="B594" s="53"/>
      <c r="C594" s="53"/>
      <c r="D594" s="52"/>
      <c r="E594" s="54"/>
      <c r="F594" s="55"/>
      <c r="G594" s="56"/>
      <c r="H594" s="52"/>
      <c r="I594" s="57"/>
      <c r="J594" s="57"/>
      <c r="K594" s="57"/>
      <c r="L594" s="57"/>
      <c r="M594" s="58"/>
    </row>
    <row r="595" spans="1:13" ht="15" customHeight="1" x14ac:dyDescent="0.25">
      <c r="A595" s="52"/>
      <c r="B595" s="53"/>
      <c r="C595" s="53"/>
      <c r="D595" s="52"/>
      <c r="E595" s="54"/>
      <c r="F595" s="55"/>
      <c r="G595" s="56"/>
      <c r="H595" s="52"/>
      <c r="I595" s="57"/>
      <c r="J595" s="57"/>
      <c r="K595" s="57"/>
      <c r="L595" s="57"/>
      <c r="M595" s="58"/>
    </row>
    <row r="596" spans="1:13" ht="15" customHeight="1" x14ac:dyDescent="0.25">
      <c r="A596" s="52"/>
      <c r="B596" s="53"/>
      <c r="C596" s="53"/>
      <c r="D596" s="52"/>
      <c r="E596" s="54"/>
      <c r="F596" s="55"/>
      <c r="G596" s="56"/>
      <c r="H596" s="52"/>
      <c r="I596" s="57"/>
      <c r="J596" s="57"/>
      <c r="K596" s="57"/>
      <c r="L596" s="57"/>
      <c r="M596" s="58"/>
    </row>
    <row r="597" spans="1:13" ht="15" customHeight="1" x14ac:dyDescent="0.25">
      <c r="A597" s="52"/>
      <c r="B597" s="53"/>
      <c r="C597" s="53"/>
      <c r="D597" s="52"/>
      <c r="E597" s="54"/>
      <c r="F597" s="55"/>
      <c r="G597" s="56"/>
      <c r="H597" s="52"/>
      <c r="I597" s="57"/>
      <c r="J597" s="57"/>
      <c r="K597" s="57"/>
      <c r="L597" s="57"/>
      <c r="M597" s="58"/>
    </row>
    <row r="598" spans="1:13" ht="15" customHeight="1" x14ac:dyDescent="0.25">
      <c r="A598" s="52"/>
      <c r="B598" s="53"/>
      <c r="C598" s="53"/>
      <c r="D598" s="52"/>
      <c r="E598" s="54"/>
      <c r="F598" s="55"/>
      <c r="G598" s="56"/>
      <c r="H598" s="52"/>
      <c r="I598" s="57"/>
      <c r="J598" s="57"/>
      <c r="K598" s="57"/>
      <c r="L598" s="57"/>
      <c r="M598" s="58"/>
    </row>
    <row r="599" spans="1:13" ht="15" customHeight="1" x14ac:dyDescent="0.25">
      <c r="A599" s="52"/>
      <c r="B599" s="53"/>
      <c r="C599" s="53"/>
      <c r="D599" s="52"/>
      <c r="E599" s="54"/>
      <c r="F599" s="55"/>
      <c r="G599" s="56"/>
      <c r="H599" s="52"/>
      <c r="I599" s="57"/>
      <c r="J599" s="57"/>
      <c r="K599" s="57"/>
      <c r="L599" s="57"/>
      <c r="M599" s="58"/>
    </row>
    <row r="600" spans="1:13" ht="15" customHeight="1" x14ac:dyDescent="0.25">
      <c r="A600" s="52"/>
      <c r="B600" s="53"/>
      <c r="C600" s="53"/>
      <c r="D600" s="52"/>
      <c r="E600" s="54"/>
      <c r="F600" s="55"/>
      <c r="G600" s="56"/>
      <c r="H600" s="52"/>
      <c r="I600" s="57"/>
      <c r="J600" s="57"/>
      <c r="K600" s="57"/>
      <c r="L600" s="57"/>
      <c r="M600" s="58"/>
    </row>
    <row r="601" spans="1:13" ht="15" customHeight="1" x14ac:dyDescent="0.25">
      <c r="A601" s="52"/>
      <c r="B601" s="53"/>
      <c r="C601" s="53"/>
      <c r="D601" s="52"/>
      <c r="E601" s="54"/>
      <c r="F601" s="55"/>
      <c r="G601" s="56"/>
      <c r="H601" s="52"/>
      <c r="I601" s="57"/>
      <c r="J601" s="57"/>
      <c r="K601" s="57"/>
      <c r="L601" s="57"/>
      <c r="M601" s="58"/>
    </row>
    <row r="602" spans="1:13" ht="15" customHeight="1" x14ac:dyDescent="0.25">
      <c r="A602" s="52"/>
      <c r="B602" s="53"/>
      <c r="C602" s="53"/>
      <c r="D602" s="52"/>
      <c r="E602" s="54"/>
      <c r="F602" s="55"/>
      <c r="G602" s="56"/>
      <c r="H602" s="52"/>
      <c r="I602" s="57"/>
      <c r="J602" s="57"/>
      <c r="K602" s="57"/>
      <c r="L602" s="57"/>
      <c r="M602" s="58"/>
    </row>
    <row r="603" spans="1:13" ht="15" customHeight="1" x14ac:dyDescent="0.25">
      <c r="A603" s="52"/>
      <c r="B603" s="53"/>
      <c r="C603" s="53"/>
      <c r="D603" s="52"/>
      <c r="E603" s="54"/>
      <c r="F603" s="55"/>
      <c r="G603" s="56"/>
      <c r="H603" s="52"/>
      <c r="I603" s="57"/>
      <c r="J603" s="57"/>
      <c r="K603" s="57"/>
      <c r="L603" s="57"/>
      <c r="M603" s="58"/>
    </row>
    <row r="604" spans="1:13" ht="15" customHeight="1" x14ac:dyDescent="0.25">
      <c r="A604" s="52"/>
      <c r="B604" s="53"/>
      <c r="C604" s="53"/>
      <c r="D604" s="52"/>
      <c r="E604" s="54"/>
      <c r="F604" s="55"/>
      <c r="G604" s="56"/>
      <c r="H604" s="52"/>
      <c r="I604" s="57"/>
      <c r="J604" s="57"/>
      <c r="K604" s="57"/>
      <c r="L604" s="57"/>
      <c r="M604" s="58"/>
    </row>
    <row r="605" spans="1:13" ht="15" customHeight="1" x14ac:dyDescent="0.25">
      <c r="A605" s="52"/>
      <c r="B605" s="53"/>
      <c r="C605" s="53"/>
      <c r="D605" s="52"/>
      <c r="E605" s="54"/>
      <c r="F605" s="55"/>
      <c r="G605" s="56"/>
      <c r="H605" s="52"/>
      <c r="I605" s="57"/>
      <c r="J605" s="57"/>
      <c r="K605" s="57"/>
      <c r="L605" s="57"/>
      <c r="M605" s="58"/>
    </row>
    <row r="606" spans="1:13" ht="15" customHeight="1" x14ac:dyDescent="0.25">
      <c r="A606" s="52"/>
      <c r="B606" s="53"/>
      <c r="C606" s="53"/>
      <c r="D606" s="52"/>
      <c r="E606" s="54"/>
      <c r="F606" s="55"/>
      <c r="G606" s="56"/>
      <c r="H606" s="52"/>
      <c r="I606" s="57"/>
      <c r="J606" s="57"/>
      <c r="K606" s="57"/>
      <c r="L606" s="57"/>
      <c r="M606" s="58"/>
    </row>
    <row r="607" spans="1:13" ht="15" customHeight="1" x14ac:dyDescent="0.25">
      <c r="A607" s="52"/>
      <c r="B607" s="53"/>
      <c r="C607" s="53"/>
      <c r="D607" s="52"/>
      <c r="E607" s="54"/>
      <c r="F607" s="55"/>
      <c r="G607" s="56"/>
      <c r="H607" s="52"/>
      <c r="I607" s="57"/>
      <c r="J607" s="57"/>
      <c r="K607" s="57"/>
      <c r="L607" s="57"/>
      <c r="M607" s="58"/>
    </row>
    <row r="608" spans="1:13" ht="15" customHeight="1" x14ac:dyDescent="0.25">
      <c r="A608" s="52"/>
      <c r="B608" s="53"/>
      <c r="C608" s="53"/>
      <c r="D608" s="52"/>
      <c r="E608" s="54"/>
      <c r="F608" s="55"/>
      <c r="G608" s="56"/>
      <c r="H608" s="52"/>
      <c r="I608" s="57"/>
      <c r="J608" s="57"/>
      <c r="K608" s="57"/>
      <c r="L608" s="57"/>
      <c r="M608" s="58"/>
    </row>
    <row r="609" spans="1:13" ht="15" customHeight="1" x14ac:dyDescent="0.25">
      <c r="A609" s="52"/>
      <c r="B609" s="53"/>
      <c r="C609" s="53"/>
      <c r="D609" s="52"/>
      <c r="E609" s="54"/>
      <c r="F609" s="55"/>
      <c r="G609" s="56"/>
      <c r="H609" s="52"/>
      <c r="I609" s="57"/>
      <c r="J609" s="57"/>
      <c r="K609" s="57"/>
      <c r="L609" s="57"/>
      <c r="M609" s="58"/>
    </row>
    <row r="610" spans="1:13" ht="15" customHeight="1" x14ac:dyDescent="0.25">
      <c r="A610" s="52"/>
      <c r="B610" s="53"/>
      <c r="C610" s="53"/>
      <c r="D610" s="52"/>
      <c r="E610" s="54"/>
      <c r="F610" s="55"/>
      <c r="G610" s="56"/>
      <c r="H610" s="52"/>
      <c r="I610" s="57"/>
      <c r="J610" s="57"/>
      <c r="K610" s="57"/>
      <c r="L610" s="57"/>
      <c r="M610" s="58"/>
    </row>
    <row r="611" spans="1:13" ht="15" customHeight="1" x14ac:dyDescent="0.25">
      <c r="A611" s="52"/>
      <c r="B611" s="53"/>
      <c r="C611" s="53"/>
      <c r="D611" s="52"/>
      <c r="E611" s="54"/>
      <c r="F611" s="55"/>
      <c r="G611" s="56"/>
      <c r="H611" s="52"/>
      <c r="I611" s="57"/>
      <c r="J611" s="57"/>
      <c r="K611" s="57"/>
      <c r="L611" s="57"/>
      <c r="M611" s="58"/>
    </row>
    <row r="612" spans="1:13" ht="15" customHeight="1" x14ac:dyDescent="0.25">
      <c r="A612" s="52"/>
      <c r="B612" s="53"/>
      <c r="C612" s="53"/>
      <c r="D612" s="52"/>
      <c r="E612" s="54"/>
      <c r="F612" s="55"/>
      <c r="G612" s="56"/>
      <c r="H612" s="52"/>
      <c r="I612" s="57"/>
      <c r="J612" s="57"/>
      <c r="K612" s="57"/>
      <c r="L612" s="57"/>
      <c r="M612" s="58"/>
    </row>
    <row r="613" spans="1:13" ht="15" customHeight="1" x14ac:dyDescent="0.25">
      <c r="A613" s="52"/>
      <c r="B613" s="53"/>
      <c r="C613" s="53"/>
      <c r="D613" s="52"/>
      <c r="E613" s="54"/>
      <c r="F613" s="55"/>
      <c r="G613" s="56"/>
      <c r="H613" s="52"/>
      <c r="I613" s="57"/>
      <c r="J613" s="57"/>
      <c r="K613" s="57"/>
      <c r="L613" s="57"/>
      <c r="M613" s="58"/>
    </row>
    <row r="614" spans="1:13" ht="15" customHeight="1" x14ac:dyDescent="0.25">
      <c r="A614" s="52"/>
      <c r="B614" s="53"/>
      <c r="C614" s="53"/>
      <c r="D614" s="52"/>
      <c r="E614" s="54"/>
      <c r="F614" s="55"/>
      <c r="G614" s="56"/>
      <c r="H614" s="52"/>
      <c r="I614" s="57"/>
      <c r="J614" s="57"/>
      <c r="K614" s="57"/>
      <c r="L614" s="57"/>
      <c r="M614" s="58"/>
    </row>
    <row r="615" spans="1:13" ht="15" customHeight="1" x14ac:dyDescent="0.25">
      <c r="A615" s="52"/>
      <c r="B615" s="53"/>
      <c r="C615" s="53"/>
      <c r="D615" s="52"/>
      <c r="E615" s="54"/>
      <c r="F615" s="55"/>
      <c r="G615" s="56"/>
      <c r="H615" s="52"/>
      <c r="I615" s="57"/>
      <c r="J615" s="57"/>
      <c r="K615" s="57"/>
      <c r="L615" s="57"/>
      <c r="M615" s="58"/>
    </row>
    <row r="616" spans="1:13" ht="15" customHeight="1" x14ac:dyDescent="0.25">
      <c r="A616" s="52"/>
      <c r="B616" s="53"/>
      <c r="C616" s="53"/>
      <c r="D616" s="52"/>
      <c r="E616" s="54"/>
      <c r="F616" s="55"/>
      <c r="G616" s="56"/>
      <c r="H616" s="52"/>
      <c r="I616" s="57"/>
      <c r="J616" s="57"/>
      <c r="K616" s="57"/>
      <c r="L616" s="57"/>
      <c r="M616" s="58"/>
    </row>
    <row r="617" spans="1:13" ht="15" customHeight="1" x14ac:dyDescent="0.25">
      <c r="A617" s="52"/>
      <c r="B617" s="53"/>
      <c r="C617" s="53"/>
      <c r="D617" s="52"/>
      <c r="E617" s="54"/>
      <c r="F617" s="55"/>
      <c r="G617" s="56"/>
      <c r="H617" s="52"/>
      <c r="I617" s="57"/>
      <c r="J617" s="57"/>
      <c r="K617" s="57"/>
      <c r="L617" s="57"/>
      <c r="M617" s="58"/>
    </row>
    <row r="618" spans="1:13" ht="15" customHeight="1" x14ac:dyDescent="0.25">
      <c r="A618" s="52"/>
      <c r="B618" s="53"/>
      <c r="C618" s="53"/>
      <c r="D618" s="52"/>
      <c r="E618" s="54"/>
      <c r="F618" s="55"/>
      <c r="G618" s="56"/>
      <c r="H618" s="52"/>
      <c r="I618" s="57"/>
      <c r="J618" s="57"/>
      <c r="K618" s="57"/>
      <c r="L618" s="57"/>
      <c r="M618" s="58"/>
    </row>
    <row r="619" spans="1:13" ht="15" customHeight="1" x14ac:dyDescent="0.25">
      <c r="A619" s="52"/>
      <c r="B619" s="53"/>
      <c r="C619" s="53"/>
      <c r="D619" s="52"/>
      <c r="E619" s="54"/>
      <c r="F619" s="55"/>
      <c r="G619" s="56"/>
      <c r="H619" s="52"/>
      <c r="I619" s="57"/>
      <c r="J619" s="57"/>
      <c r="K619" s="57"/>
      <c r="L619" s="57"/>
      <c r="M619" s="58"/>
    </row>
    <row r="620" spans="1:13" ht="15" customHeight="1" x14ac:dyDescent="0.25">
      <c r="A620" s="52"/>
      <c r="B620" s="53"/>
      <c r="C620" s="53"/>
      <c r="D620" s="52"/>
      <c r="E620" s="54"/>
      <c r="F620" s="55"/>
      <c r="G620" s="56"/>
      <c r="H620" s="52"/>
      <c r="I620" s="57"/>
      <c r="J620" s="57"/>
      <c r="K620" s="57"/>
      <c r="L620" s="57"/>
      <c r="M620" s="58"/>
    </row>
    <row r="621" spans="1:13" ht="15" customHeight="1" x14ac:dyDescent="0.25">
      <c r="A621" s="52"/>
      <c r="B621" s="53"/>
      <c r="C621" s="53"/>
      <c r="D621" s="52"/>
      <c r="E621" s="54"/>
      <c r="F621" s="55"/>
      <c r="G621" s="56"/>
      <c r="H621" s="52"/>
      <c r="I621" s="57"/>
      <c r="J621" s="57"/>
      <c r="K621" s="57"/>
      <c r="L621" s="57"/>
      <c r="M621" s="58"/>
    </row>
    <row r="622" spans="1:13" ht="15" customHeight="1" x14ac:dyDescent="0.25">
      <c r="A622" s="52"/>
      <c r="B622" s="53"/>
      <c r="C622" s="53"/>
      <c r="D622" s="52"/>
      <c r="E622" s="54"/>
      <c r="F622" s="55"/>
      <c r="G622" s="56"/>
      <c r="H622" s="52"/>
      <c r="I622" s="57"/>
      <c r="J622" s="57"/>
      <c r="K622" s="57"/>
      <c r="L622" s="57"/>
      <c r="M622" s="58"/>
    </row>
    <row r="623" spans="1:13" ht="15" customHeight="1" x14ac:dyDescent="0.25">
      <c r="A623" s="52"/>
      <c r="B623" s="53"/>
      <c r="C623" s="53"/>
      <c r="D623" s="52"/>
      <c r="E623" s="54"/>
      <c r="F623" s="55"/>
      <c r="G623" s="56"/>
      <c r="H623" s="52"/>
      <c r="I623" s="57"/>
      <c r="J623" s="57"/>
      <c r="K623" s="57"/>
      <c r="L623" s="57"/>
      <c r="M623" s="58"/>
    </row>
  </sheetData>
  <dataValidations count="1">
    <dataValidation type="list" errorStyle="warning" allowBlank="1" showInputMessage="1" showErrorMessage="1" errorTitle="Not a meeting code" error="That code is not on the Meetings tab. Pick one from the list, or add the meeting to the Meetings tab first." promptTitle="Meeting" prompt="Pick the meeting code (M1, M2, M3...). It must match the Meetings tab." sqref="A6:A505" xr:uid="{00000000-0002-0000-0300-000000000000}">
      <formula1>MeetingCodes</formula1>
      <formula2>0</formula2>
    </dataValidation>
  </dataValidations>
  <hyperlinks>
    <hyperlink ref="J1" r:id="rId1" xr:uid="{00000000-0004-0000-0300-000000000000}"/>
  </hyperlink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C25"/>
  <sheetViews>
    <sheetView showGridLines="0" zoomScaleNormal="100" workbookViewId="0">
      <selection activeCell="G31" sqref="G31"/>
    </sheetView>
  </sheetViews>
  <sheetFormatPr defaultColWidth="8.7109375" defaultRowHeight="15" x14ac:dyDescent="0.25"/>
  <cols>
    <col min="1" max="1" width="3" customWidth="1"/>
    <col min="2" max="2" width="26" customWidth="1"/>
    <col min="3" max="3" width="16" customWidth="1"/>
  </cols>
  <sheetData>
    <row r="2" spans="2:3" ht="16.5" customHeight="1" x14ac:dyDescent="0.25">
      <c r="B2" s="8" t="s">
        <v>256</v>
      </c>
    </row>
    <row r="3" spans="2:3" ht="15.75" customHeight="1" x14ac:dyDescent="0.25">
      <c r="B3" s="10" t="s">
        <v>257</v>
      </c>
    </row>
    <row r="4" spans="2:3" ht="15" customHeight="1" x14ac:dyDescent="0.25">
      <c r="B4" s="59" t="s">
        <v>258</v>
      </c>
      <c r="C4" s="60" t="s">
        <v>30</v>
      </c>
    </row>
    <row r="5" spans="2:3" ht="15" customHeight="1" x14ac:dyDescent="0.25">
      <c r="B5" s="61" t="s">
        <v>32</v>
      </c>
      <c r="C5" s="62">
        <f>Settings!$C$5</f>
        <v>1500</v>
      </c>
    </row>
    <row r="6" spans="2:3" ht="15" customHeight="1" x14ac:dyDescent="0.25">
      <c r="B6" s="61" t="s">
        <v>259</v>
      </c>
      <c r="C6" s="62">
        <f>Settings!$C$5+SUM(Bets!$J$6:$J$505)</f>
        <v>1477.5</v>
      </c>
    </row>
    <row r="7" spans="2:3" ht="15" customHeight="1" x14ac:dyDescent="0.25">
      <c r="B7" s="61" t="s">
        <v>260</v>
      </c>
      <c r="C7" s="62">
        <f>C6-C5</f>
        <v>-22.5</v>
      </c>
    </row>
    <row r="8" spans="2:3" ht="15" customHeight="1" x14ac:dyDescent="0.25">
      <c r="B8" s="61" t="s">
        <v>261</v>
      </c>
      <c r="C8" s="63">
        <f>IF(C5=0,0,C7/C5)</f>
        <v>-1.4999999999999999E-2</v>
      </c>
    </row>
    <row r="9" spans="2:3" ht="15" customHeight="1" x14ac:dyDescent="0.25">
      <c r="B9" s="64"/>
      <c r="C9" s="65"/>
    </row>
    <row r="10" spans="2:3" ht="15" customHeight="1" x14ac:dyDescent="0.25">
      <c r="B10" s="61" t="s">
        <v>262</v>
      </c>
      <c r="C10" s="66">
        <f>COUNTIF(Meetings!$G$6:$G$93,"&gt;0")</f>
        <v>1</v>
      </c>
    </row>
    <row r="11" spans="2:3" ht="15" customHeight="1" x14ac:dyDescent="0.25">
      <c r="B11" s="61" t="s">
        <v>263</v>
      </c>
      <c r="C11" s="66">
        <f>COUNTIF(Bets!$A$6:$A$505,"?*")</f>
        <v>1</v>
      </c>
    </row>
    <row r="12" spans="2:3" ht="15" customHeight="1" x14ac:dyDescent="0.25">
      <c r="B12" s="61" t="s">
        <v>264</v>
      </c>
      <c r="C12" s="66">
        <f>COUNTIF(Bets!$H$6:$H$505,1)</f>
        <v>0</v>
      </c>
    </row>
    <row r="13" spans="2:3" ht="15" customHeight="1" x14ac:dyDescent="0.25">
      <c r="B13" s="61" t="s">
        <v>265</v>
      </c>
      <c r="C13" s="63">
        <f>IF(C11=0,0,C12/C11)</f>
        <v>0</v>
      </c>
    </row>
    <row r="14" spans="2:3" ht="15" customHeight="1" x14ac:dyDescent="0.25">
      <c r="B14" s="64"/>
      <c r="C14" s="65"/>
    </row>
    <row r="15" spans="2:3" ht="15" customHeight="1" x14ac:dyDescent="0.25">
      <c r="B15" s="61" t="s">
        <v>266</v>
      </c>
      <c r="C15" s="62">
        <f>SUM(Bets!$F$6:$F$505)</f>
        <v>22.5</v>
      </c>
    </row>
    <row r="16" spans="2:3" ht="15" customHeight="1" x14ac:dyDescent="0.25">
      <c r="B16" s="61" t="s">
        <v>267</v>
      </c>
      <c r="C16" s="62">
        <f>SUM(Bets!$I$6:$I$505)</f>
        <v>0</v>
      </c>
    </row>
    <row r="17" spans="2:3" ht="15" customHeight="1" x14ac:dyDescent="0.25">
      <c r="B17" s="61" t="s">
        <v>268</v>
      </c>
      <c r="C17" s="63">
        <f>IF(C15=0,0,C7/C15)</f>
        <v>-1</v>
      </c>
    </row>
    <row r="18" spans="2:3" ht="15" customHeight="1" x14ac:dyDescent="0.25">
      <c r="B18" s="64"/>
      <c r="C18" s="65"/>
    </row>
    <row r="19" spans="2:3" ht="15" customHeight="1" x14ac:dyDescent="0.25">
      <c r="B19" s="61" t="s">
        <v>269</v>
      </c>
      <c r="C19" s="62">
        <f>MAX(Settings!$C$5,MAX(Bets!$K$6:$K$505))</f>
        <v>1500</v>
      </c>
    </row>
    <row r="20" spans="2:3" ht="15" customHeight="1" x14ac:dyDescent="0.25">
      <c r="B20" s="61" t="s">
        <v>270</v>
      </c>
      <c r="C20" s="63">
        <f>MAX(Bets!$M$6:$M$505)</f>
        <v>1.4999999999999999E-2</v>
      </c>
    </row>
    <row r="21" spans="2:3" ht="15" customHeight="1" x14ac:dyDescent="0.25">
      <c r="B21" s="61" t="s">
        <v>271</v>
      </c>
      <c r="C21" s="62">
        <f>IFERROR(INDEX(Meetings!$F$6:$F$93,MATCH(TRUE(),INDEX(Meetings!$G$6:$G$93=0,0),0)),0)</f>
        <v>22.150000000000002</v>
      </c>
    </row>
    <row r="23" spans="2:3" ht="15" customHeight="1" x14ac:dyDescent="0.25">
      <c r="B23" s="10" t="s">
        <v>272</v>
      </c>
    </row>
    <row r="25" spans="2:3" ht="15" customHeight="1" x14ac:dyDescent="0.25">
      <c r="B25" s="67" t="s">
        <v>26</v>
      </c>
    </row>
  </sheetData>
  <sheetProtection sheet="1" objects="1" scenarios="1" selectLockedCells="1"/>
  <hyperlinks>
    <hyperlink ref="B25" r:id="rId1" xr:uid="{00000000-0004-0000-0400-000000000000}"/>
  </hyperlink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Start Here</vt:lpstr>
      <vt:lpstr>Settings</vt:lpstr>
      <vt:lpstr>Meetings</vt:lpstr>
      <vt:lpstr>Bets</vt:lpstr>
      <vt:lpstr>Summary</vt:lpstr>
      <vt:lpstr>MeetingCodes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WAT</cp:lastModifiedBy>
  <cp:revision>0</cp:revision>
  <dcterms:created xsi:type="dcterms:W3CDTF">2026-08-06T03:39:38Z</dcterms:created>
  <dcterms:modified xsi:type="dcterms:W3CDTF">2026-08-06T05:45:35Z</dcterms:modified>
  <dc:language>en-US</dc:language>
</cp:coreProperties>
</file>